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M:\財政係\財政係共通\17　財政調査\R7\00その他調査\080304_財政状況資料集\"/>
    </mc:Choice>
  </mc:AlternateContent>
  <xr:revisionPtr revIDLastSave="0" documentId="13_ncr:1_{82C1FB21-DCD7-43E6-AE07-9E15EB89B352}" xr6:coauthVersionLast="47" xr6:coauthVersionMax="47" xr10:uidLastSave="{00000000-0000-0000-0000-000000000000}"/>
  <bookViews>
    <workbookView xWindow="-120" yWindow="-120" windowWidth="20730" windowHeight="110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O34" i="10"/>
  <c r="BW34" i="10"/>
  <c r="BW35" i="10" s="1"/>
  <c r="BW36" i="10" s="1"/>
  <c r="BW37" i="10" s="1"/>
  <c r="BW38" i="10" s="1"/>
  <c r="BW39" i="10" s="1"/>
  <c r="BW40" i="10" s="1"/>
  <c r="BW41" i="10" s="1"/>
  <c r="BW42" i="10" s="1"/>
  <c r="BW43" i="10" s="1"/>
  <c r="BE34" i="10"/>
  <c r="C34" i="10"/>
  <c r="C35" i="10" s="1"/>
  <c r="U34" i="10" s="1"/>
  <c r="U35" i="10" s="1"/>
  <c r="U36" i="10" s="1"/>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<sst xmlns="http://schemas.openxmlformats.org/spreadsheetml/2006/main" count="1087" uniqueCount="565">
  <si>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</si>
  <si>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</si>
  <si>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</si>
  <si>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</si>
  <si>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</si>
  <si>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</si>
  <si>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</si>
  <si>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</si>
  <si>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</si>
  <si>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</si>
  <si>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</si>
  <si>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</si>
  <si>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</si>
  <si>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</si>
  <si>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</si>
  <si>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</si>
  <si>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</si>
  <si>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</si>
  <si>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</si>
  <si>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</si>
  <si>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</si>
  <si>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</si>
  <si>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</si>
  <si>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</si>
  <si>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</si>
  <si>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</si>
  <si>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</si>
  <si>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</si>
  <si>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</si>
  <si>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</si>
  <si>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</si>
  <si>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</si>
  <si>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</si>
  <si>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</si>
  <si>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</si>
  <si>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</si>
  <si>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</si>
  <si>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</si>
  <si>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</si>
  <si>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</si>
  <si>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</si>
  <si>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</si>
  <si>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</si>
  <si>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</si>
  <si>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</si>
  <si>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</si>
  <si>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</si>
  <si>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</si>
  <si>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</si>
  <si>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</si>
  <si>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</si>
  <si>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</si>
  <si>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</si>
  <si>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</si>
  <si>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</si>
  <si>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</si>
  <si>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</si>
  <si>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</si>
  <si>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</si>
  <si>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</si>
  <si>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</si>
  <si>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</si>
  <si>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</si>
  <si>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</si>
  <si>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</si>
  <si>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</si>
  <si>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</si>
  <si>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</si>
  <si>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</si>
  <si>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</si>
  <si>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</si>
  <si>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</si>
  <si>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</si>
  <si>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</si>
  <si>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</si>
  <si>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</si>
  <si>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</si>
  <si>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</si>
  <si>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</si>
  <si>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</si>
  <si>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</si>
  <si>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</si>
  <si>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</si>
  <si>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</si>
  <si>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</si>
  <si>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</si>
  <si>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</si>
  <si>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</si>
  <si>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</si>
  <si>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</si>
  <si>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</si>
  <si>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</si>
  <si>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</si>
  <si>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</si>
  <si>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瑞穂町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</si>
  <si>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</si>
  <si>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</si>
  <si>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</si>
  <si>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</si>
  <si>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</si>
  <si>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</si>
  <si>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</si>
  <si>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</si>
  <si>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</si>
  <si>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</si>
  <si>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</si>
  <si>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</si>
  <si>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</si>
  <si>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</si>
  <si>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</si>
  <si>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</si>
  <si>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</si>
  <si>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</si>
  <si>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</si>
  <si>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</si>
  <si>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</si>
  <si>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</si>
  <si>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</si>
  <si>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</si>
  <si>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</si>
  <si>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</si>
  <si>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</si>
  <si>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</si>
  <si>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</si>
  <si>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</si>
  <si>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</si>
  <si>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</si>
  <si>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</si>
  <si>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</si>
  <si>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</si>
  <si>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</si>
  <si>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</si>
  <si>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</si>
  <si>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</si>
  <si>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</si>
  <si>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</si>
  <si>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</si>
  <si>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</si>
  <si>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</si>
  <si>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</si>
  <si>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</si>
  <si>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</si>
  <si>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</si>
  <si>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</si>
  <si>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</si>
  <si>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</si>
  <si>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</si>
  <si>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</si>
  <si>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</si>
  <si>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</si>
  <si>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</si>
  <si>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</si>
  <si>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</si>
  <si>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</si>
  <si>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</si>
  <si>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</si>
  <si>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</si>
  <si>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</si>
  <si>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</si>
  <si>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</si>
  <si>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</si>
  <si>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</si>
  <si>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</si>
  <si>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</si>
  <si>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</si>
  <si>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</si>
  <si>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</si>
  <si>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</si>
  <si>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</si>
  <si>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</si>
  <si>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</si>
  <si>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</si>
  <si>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</si>
  <si>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</si>
  <si>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</si>
  <si>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</si>
  <si>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</si>
  <si>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</si>
  <si>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</si>
  <si>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</si>
  <si>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</si>
  <si>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</si>
  <si>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</si>
  <si>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</si>
  <si>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</si>
  <si>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</si>
  <si>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</si>
  <si>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</si>
  <si>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</si>
  <si>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</si>
  <si>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</si>
  <si>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</si>
  <si>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</si>
  <si>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</si>
  <si>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</si>
  <si>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</si>
  <si>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</si>
  <si>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</si>
  <si>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</si>
  <si>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</si>
  <si>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</si>
  <si>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</si>
  <si>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</si>
  <si>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</si>
  <si>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東京都瑞穂町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</si>
  <si>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</si>
  <si>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</si>
  <si>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</si>
  <si>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</si>
  <si>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</si>
  <si>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</si>
  <si>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</si>
  <si>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</si>
  <si>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</si>
  <si>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</si>
  <si>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</si>
  <si>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</si>
  <si>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</si>
  <si>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</si>
  <si>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</si>
  <si>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</si>
  <si>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</si>
  <si>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</si>
  <si>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</si>
  <si>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</si>
  <si>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</si>
  <si>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</si>
  <si>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</si>
  <si>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</si>
  <si>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</si>
  <si>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</si>
  <si>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</si>
  <si>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</si>
  <si>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</si>
  <si>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</si>
  <si>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</si>
  <si>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</si>
  <si>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</si>
  <si>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</si>
  <si>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</si>
  <si>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</si>
  <si>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</si>
  <si>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</si>
  <si>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</si>
  <si>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</si>
  <si>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</si>
  <si>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</si>
  <si>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</si>
  <si>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</si>
  <si>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</si>
  <si>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</si>
  <si>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</si>
  <si>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</si>
  <si>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</si>
  <si>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</si>
  <si>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</si>
  <si>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</si>
  <si>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</si>
  <si>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</si>
  <si>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</si>
  <si>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</si>
  <si>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</si>
  <si>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</si>
  <si>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</si>
  <si>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</si>
  <si>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</si>
  <si>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</si>
  <si>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</si>
  <si>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</si>
  <si>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</si>
  <si>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</si>
  <si>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</si>
  <si>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</si>
  <si>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</si>
  <si>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</si>
  <si>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</si>
  <si>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</si>
  <si>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</si>
  <si>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</si>
  <si>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</si>
  <si>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</si>
  <si>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</si>
  <si>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</si>
  <si>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</si>
  <si>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</si>
  <si>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</si>
  <si>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</si>
  <si>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</si>
  <si>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</si>
  <si>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</si>
  <si>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</si>
  <si>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</si>
  <si>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</si>
  <si>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</si>
  <si>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</si>
  <si>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</si>
  <si>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</si>
  <si>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</si>
  <si>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</si>
  <si>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</si>
  <si>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</si>
  <si>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</si>
  <si>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</si>
  <si>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</si>
  <si>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</si>
  <si>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</si>
  <si>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</si>
  <si>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</si>
  <si>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</si>
  <si>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</si>
  <si>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</si>
  <si>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</si>
  <si>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</si>
  <si>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</si>
  <si>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</si>
  <si>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</si>
  <si>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</si>
  <si>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</si>
  <si>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</si>
  <si>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</si>
  <si>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</si>
  <si>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</si>
  <si>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</si>
  <si>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</si>
  <si>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</si>
  <si>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</si>
  <si>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</si>
  <si>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</si>
  <si>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</si>
  <si>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</si>
  <si>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</si>
  <si>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</si>
  <si>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</si>
  <si>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</si>
  <si>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</si>
  <si>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</si>
  <si>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</si>
  <si>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</si>
  <si>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</si>
  <si>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</si>
  <si>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</si>
  <si>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</si>
  <si>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</si>
  <si>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</si>
  <si>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</si>
  <si>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</si>
  <si>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</si>
  <si>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</si>
  <si>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</si>
  <si>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</si>
  <si>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</si>
  <si>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</si>
  <si>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</si>
  <si>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</si>
  <si>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</si>
  <si>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東京都瑞穂町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</si>
  <si>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</si>
  <si>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</si>
  <si>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</si>
  <si>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</si>
  <si>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</si>
  <si>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</si>
  <si>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</si>
  <si>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</si>
  <si>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</si>
  <si>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</si>
  <si>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</si>
  <si>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</si>
  <si>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</si>
  <si>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</si>
  <si>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</si>
  <si>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</si>
  <si>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</si>
  <si>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</si>
  <si>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</si>
  <si>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</si>
  <si>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福生都市計画瑞穂町箱根ケ崎駅西土地区画整理事業特別会計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</si>
  <si>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</si>
  <si>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</si>
  <si>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</si>
  <si>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</si>
  <si>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</si>
  <si>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</si>
  <si>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</si>
  <si>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</si>
  <si>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</si>
  <si>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</si>
  <si>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</si>
  <si>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</si>
  <si>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</si>
  <si>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瑞穂町国民健康保険特別会計</t>
    <phoneticPr fontId="5"/>
  </si>
  <si>
    <t>瑞穂町介護保険特別会計</t>
    <phoneticPr fontId="5"/>
  </si>
  <si>
    <t>瑞穂町後期高齢者医療特別会計</t>
    <phoneticPr fontId="5"/>
  </si>
  <si>
    <t>瑞穂町下水道事業会計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</si>
  <si>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</si>
  <si>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</si>
  <si>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</si>
  <si>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</si>
  <si>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</si>
  <si>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</si>
  <si>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</si>
  <si>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</si>
  <si>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</si>
  <si>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</si>
  <si>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</si>
  <si>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</si>
  <si>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</si>
  <si>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</si>
  <si>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</si>
  <si>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</si>
  <si>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</si>
  <si>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</si>
  <si>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</si>
  <si>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</si>
  <si>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</si>
  <si>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</si>
  <si>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</si>
  <si>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</si>
  <si>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</si>
  <si>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</si>
  <si>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</si>
  <si>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</si>
  <si>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</si>
  <si>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</si>
  <si>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</si>
  <si>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</si>
  <si>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</si>
  <si>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</si>
  <si>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</si>
  <si>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</si>
  <si>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</si>
  <si>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</si>
  <si>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</si>
  <si>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</si>
  <si>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</si>
  <si>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</si>
  <si>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</si>
  <si>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</si>
  <si>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</si>
  <si>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</si>
  <si>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</si>
  <si>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</si>
  <si>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</si>
  <si>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</si>
  <si>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</si>
  <si>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</si>
  <si>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</si>
  <si>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</si>
  <si>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</si>
  <si>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</si>
  <si>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</si>
  <si>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</si>
  <si>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</si>
  <si>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</si>
  <si>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</si>
  <si>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</si>
  <si>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</si>
  <si>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</si>
  <si>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</si>
  <si>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</si>
  <si>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</si>
  <si>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</si>
  <si>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</si>
  <si>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</si>
  <si>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</si>
  <si>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</si>
  <si>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</si>
  <si>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</si>
  <si>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</si>
  <si>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</si>
  <si>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</si>
  <si>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</si>
  <si>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</si>
  <si>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</si>
  <si>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</si>
  <si>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</si>
  <si>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</si>
  <si>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</si>
  <si>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</si>
  <si>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</si>
  <si>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</si>
  <si>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</si>
  <si>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</si>
  <si>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</si>
  <si>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</si>
  <si>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</si>
  <si>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</si>
  <si>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</si>
  <si>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</si>
  <si>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</si>
  <si>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</si>
  <si>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</si>
  <si>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</si>
  <si>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</si>
  <si>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</si>
  <si>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</si>
  <si>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</si>
  <si>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</si>
  <si>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</si>
  <si>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</si>
  <si>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</si>
  <si>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</si>
  <si>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</si>
  <si>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</si>
  <si>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</si>
  <si>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</si>
  <si>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</si>
  <si>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</si>
  <si>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</si>
  <si>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</si>
  <si>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</si>
  <si>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</si>
  <si>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</si>
  <si>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</si>
  <si>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</si>
  <si>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</si>
  <si>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</si>
  <si>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</si>
  <si>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</si>
  <si>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</si>
  <si>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</si>
  <si>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</si>
  <si>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</si>
  <si>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</si>
  <si>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</si>
  <si>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</si>
  <si>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</si>
  <si>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</si>
  <si>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</si>
  <si>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</si>
  <si>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4.66</t>
  </si>
  <si>
    <t>▲ 1.42</t>
  </si>
  <si>
    <t>瑞穂町下水道事業会計</t>
  </si>
  <si>
    <t>一般会計</t>
  </si>
  <si>
    <t>瑞穂町国民健康保険特別会計</t>
  </si>
  <si>
    <t>福生都市計画瑞穂町箱根ケ崎駅西土地区画整理事業特別会計</t>
  </si>
  <si>
    <t>瑞穂町後期高齢者医療特別会計</t>
  </si>
  <si>
    <t>瑞穂町介護保険特別会計</t>
  </si>
  <si>
    <t>その他会計（赤字）</t>
  </si>
  <si>
    <t>その他会計（黒字）</t>
  </si>
  <si>
    <t>R02</t>
    <phoneticPr fontId="5"/>
  </si>
  <si>
    <t>R03</t>
    <phoneticPr fontId="5"/>
  </si>
  <si>
    <t>R04</t>
    <phoneticPr fontId="5"/>
  </si>
  <si>
    <t>R05</t>
    <phoneticPr fontId="5"/>
  </si>
  <si>
    <t>R06</t>
    <phoneticPr fontId="5"/>
  </si>
  <si>
    <t>-</t>
    <phoneticPr fontId="2"/>
  </si>
  <si>
    <t>-</t>
    <phoneticPr fontId="2"/>
  </si>
  <si>
    <t>福生病院企業団</t>
    <rPh sb="0" eb="2">
      <t>フッサ</t>
    </rPh>
    <rPh sb="2" eb="4">
      <t>ビョウイン</t>
    </rPh>
    <rPh sb="4" eb="6">
      <t>キギョウ</t>
    </rPh>
    <rPh sb="6" eb="7">
      <t>ダン</t>
    </rPh>
    <phoneticPr fontId="2"/>
  </si>
  <si>
    <t>東京都後期高齢者医療広域連合（一般会計）</t>
    <rPh sb="0" eb="3">
      <t>トウキョウト</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</si>
  <si>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東京都後期高齢者医療広域連合（後期高齢者医療特別会計）</t>
    <rPh sb="15" eb="17">
      <t>コウキ</t>
    </rPh>
    <rPh sb="17" eb="20">
      <t>コウレイシャ</t>
    </rPh>
    <rPh sb="20" eb="22">
      <t>イリョウ</t>
    </rPh>
    <rPh sb="22" eb="24">
      <t>トクベツ</t>
    </rPh>
    <rPh sb="24" eb="26">
      <t>カイケイ</t>
    </rPh>
    <phoneticPr fontId="2"/>
  </si>
  <si>
    <t>東京たま広域資源循環組合</t>
    <rPh sb="0" eb="2">
      <t>トウキョウ</t>
    </rPh>
    <rPh sb="4" eb="6">
      <t>コウイキ</t>
    </rPh>
    <rPh sb="6" eb="8">
      <t>シゲン</t>
    </rPh>
    <rPh sb="8" eb="10">
      <t>ジュンカン</t>
    </rPh>
    <rPh sb="10" eb="12">
      <t>クミアイ</t>
    </rPh>
    <phoneticPr fontId="2"/>
  </si>
  <si>
    <t>瑞穂斎場組合</t>
    <rPh sb="0" eb="2">
      <t>ミズホ</t>
    </rPh>
    <rPh sb="2" eb="4">
      <t>サイジョウ</t>
    </rPh>
    <rPh sb="4" eb="6">
      <t>クミアイ</t>
    </rPh>
    <phoneticPr fontId="2"/>
  </si>
  <si>
    <t>西多摩衛生組合</t>
    <rPh sb="0" eb="3">
      <t>ニシタマ</t>
    </rPh>
    <rPh sb="3" eb="5">
      <t>エイセイ</t>
    </rPh>
    <rPh sb="5" eb="7">
      <t>クミアイ</t>
    </rPh>
    <phoneticPr fontId="2"/>
  </si>
  <si>
    <t>羽村・瑞穂地区学校給食組合</t>
    <rPh sb="0" eb="2">
      <t>ハムラ</t>
    </rPh>
    <rPh sb="3" eb="5">
      <t>ミズホ</t>
    </rPh>
    <rPh sb="5" eb="7">
      <t>チク</t>
    </rPh>
    <rPh sb="7" eb="9">
      <t>ガッコウ</t>
    </rPh>
    <rPh sb="9" eb="11">
      <t>キュウショク</t>
    </rPh>
    <rPh sb="11" eb="13">
      <t>クミアイ</t>
    </rPh>
    <phoneticPr fontId="2"/>
  </si>
  <si>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2"/>
  </si>
  <si>
    <t>東京市町村総合事務組合（東京都市町村民交通災害共済事業）</t>
    <rPh sb="2" eb="5">
      <t>シチョウソン</t>
    </rPh>
    <rPh sb="5" eb="7">
      <t>ソウゴウ</t>
    </rPh>
    <rPh sb="7" eb="9">
      <t>ジム</t>
    </rPh>
    <rPh sb="9" eb="11">
      <t>クミアイ</t>
    </rPh>
    <rPh sb="12" eb="15">
      <t>トウキョウト</t>
    </rPh>
    <rPh sb="15" eb="18">
      <t>シチョウソン</t>
    </rPh>
    <rPh sb="18" eb="19">
      <t>ミン</t>
    </rPh>
    <rPh sb="19" eb="21">
      <t>コウツウ</t>
    </rPh>
    <rPh sb="21" eb="23">
      <t>サイガイ</t>
    </rPh>
    <rPh sb="23" eb="25">
      <t>キョウサイ</t>
    </rPh>
    <rPh sb="25" eb="27">
      <t>ジギョウ</t>
    </rPh>
    <phoneticPr fontId="2"/>
  </si>
  <si>
    <t>東京都市町村議会議員公務災害補償等組合</t>
    <rPh sb="0" eb="3">
      <t>トウキョウト</t>
    </rPh>
    <rPh sb="3" eb="6">
      <t>シチョウソン</t>
    </rPh>
    <rPh sb="6" eb="8">
      <t>ギカイ</t>
    </rPh>
    <rPh sb="8" eb="10">
      <t>ギイン</t>
    </rPh>
    <rPh sb="10" eb="12">
      <t>コウム</t>
    </rPh>
    <rPh sb="12" eb="14">
      <t>サイガイ</t>
    </rPh>
    <rPh sb="14" eb="16">
      <t>ホショウ</t>
    </rPh>
    <rPh sb="16" eb="17">
      <t>トウ</t>
    </rPh>
    <rPh sb="17" eb="19">
      <t>クミアイ</t>
    </rPh>
    <phoneticPr fontId="2"/>
  </si>
  <si>
    <t>東京都市町村職員退職手当組合</t>
    <rPh sb="3" eb="6">
      <t>シチョウソン</t>
    </rPh>
    <rPh sb="6" eb="8">
      <t>ショクイン</t>
    </rPh>
    <rPh sb="8" eb="10">
      <t>タイショク</t>
    </rPh>
    <rPh sb="10" eb="12">
      <t>テアテ</t>
    </rPh>
    <rPh sb="12" eb="14">
      <t>クミアイ</t>
    </rPh>
    <phoneticPr fontId="2"/>
  </si>
  <si>
    <t>法適用企業</t>
  </si>
  <si>
    <t>瑞穂町土地開発公社</t>
    <phoneticPr fontId="2"/>
  </si>
  <si>
    <t>公共施設建設基金</t>
    <rPh sb="0" eb="2">
      <t>コウキョウ</t>
    </rPh>
    <rPh sb="2" eb="4">
      <t>シセツ</t>
    </rPh>
    <rPh sb="4" eb="6">
      <t>ケンセツ</t>
    </rPh>
    <rPh sb="6" eb="8">
      <t>キキン</t>
    </rPh>
    <phoneticPr fontId="5"/>
  </si>
  <si>
    <t>多摩都市モノレール基金</t>
    <rPh sb="0" eb="2">
      <t>タマ</t>
    </rPh>
    <rPh sb="2" eb="4">
      <t>トシ</t>
    </rPh>
    <rPh sb="9" eb="11">
      <t>キキン</t>
    </rPh>
    <phoneticPr fontId="2"/>
  </si>
  <si>
    <t>特定防衛施設周辺整備調整交付金事業基金</t>
    <rPh sb="0" eb="10">
      <t>トクテイボウエイシセツシュウヘンセイビ</t>
    </rPh>
    <rPh sb="10" eb="12">
      <t>チョウセイ</t>
    </rPh>
    <rPh sb="12" eb="15">
      <t>コウフキン</t>
    </rPh>
    <rPh sb="15" eb="17">
      <t>ジギョウ</t>
    </rPh>
    <rPh sb="17" eb="19">
      <t>キキン</t>
    </rPh>
    <phoneticPr fontId="2"/>
  </si>
  <si>
    <t>社会福祉基金</t>
    <rPh sb="0" eb="4">
      <t>シャカイフクシ</t>
    </rPh>
    <rPh sb="4" eb="6">
      <t>キキン</t>
    </rPh>
    <phoneticPr fontId="2"/>
  </si>
  <si>
    <t>瑞穂斎場周辺整備基金</t>
    <rPh sb="0" eb="2">
      <t>ミズホ</t>
    </rPh>
    <rPh sb="2" eb="4">
      <t>サイジョウ</t>
    </rPh>
    <rPh sb="4" eb="6">
      <t>シュウヘン</t>
    </rPh>
    <rPh sb="6" eb="8">
      <t>セイビ</t>
    </rPh>
    <rPh sb="8" eb="10">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</si>
</sst>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7E3C-45CE-8954-3D61120C56B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73744</c:v>
                </c:pt>
                <c:pt idx="1">
                  <c:v>65678</c:v>
                </c:pt>
                <c:pt idx="2">
                  <c:v>48003</c:v>
                </c:pt>
                <c:pt idx="3">
                  <c:v>31675</c:v>
                </c:pt>
                <c:pt idx="4">
                  <c:v>55066</c:v>
                </c:pt>
              </c:numCache>
            </c:numRef>
          </c:val>
          <c:smooth val="0"/>
          <c:extLst>
            <c:ext xmlns:c16="http://schemas.microsoft.com/office/drawing/2014/chart" uri="{C3380CC4-5D6E-409C-BE32-E72D297353CC}">
              <c16:uniqueId val="{00000001-7E3C-45CE-8954-3D61120C56B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5.45</c:v>
                </c:pt>
                <c:pt idx="1">
                  <c:v>9.25</c:v>
                </c:pt>
                <c:pt idx="2">
                  <c:v>6.37</c:v>
                </c:pt>
                <c:pt idx="3">
                  <c:v>5.62</c:v>
                </c:pt>
                <c:pt idx="4">
                  <c:v>6.01</c:v>
                </c:pt>
              </c:numCache>
            </c:numRef>
          </c:val>
          <c:extLst>
            <c:ext xmlns:c16="http://schemas.microsoft.com/office/drawing/2014/chart" uri="{C3380CC4-5D6E-409C-BE32-E72D297353CC}">
              <c16:uniqueId val="{00000000-A95D-43C3-AE4A-B8246A18915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14.37</c:v>
                </c:pt>
                <c:pt idx="1">
                  <c:v>23.62</c:v>
                </c:pt>
                <c:pt idx="2">
                  <c:v>28.49</c:v>
                </c:pt>
                <c:pt idx="3">
                  <c:v>26.71</c:v>
                </c:pt>
                <c:pt idx="4">
                  <c:v>27.14</c:v>
                </c:pt>
              </c:numCache>
            </c:numRef>
          </c:val>
          <c:extLst>
            <c:ext xmlns:c16="http://schemas.microsoft.com/office/drawing/2014/chart" uri="{C3380CC4-5D6E-409C-BE32-E72D297353CC}">
              <c16:uniqueId val="{00000001-A95D-43C3-AE4A-B8246A18915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-4.66</c:v>
                </c:pt>
                <c:pt idx="1">
                  <c:v>13.69</c:v>
                </c:pt>
                <c:pt idx="2">
                  <c:v>1.64</c:v>
                </c:pt>
                <c:pt idx="3">
                  <c:v>-1.42</c:v>
                </c:pt>
                <c:pt idx="4">
                  <c:v>1.24</c:v>
                </c:pt>
              </c:numCache>
            </c:numRef>
          </c:val>
          <c:smooth val="0"/>
          <c:extLst>
            <c:ext xmlns:c16="http://schemas.microsoft.com/office/drawing/2014/chart" uri="{C3380CC4-5D6E-409C-BE32-E72D297353CC}">
              <c16:uniqueId val="{00000002-A95D-43C3-AE4A-B8246A18915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6A1-48F2-A836-772517EEB57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6A1-48F2-A836-772517EEB57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6A1-48F2-A836-772517EEB57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56A1-48F2-A836-772517EEB57E}"/>
            </c:ext>
          </c:extLst>
        </c:ser>
        <c:ser>
          <c:idx val="4"/>
          <c:order val="4"/>
          <c:tx>
            <c:strRef>
              <c:f>データシート!$A$31</c:f>
              <c:strCache>
                <c:ptCount val="1"/>
                <c:pt idx="0">
                  <c:v>瑞穂町介護保険特別会計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0.84</c:v>
                </c:pt>
                <c:pt idx="2">
                  <c:v>#N/A</c:v>
                </c:pt>
                <c:pt idx="3">
                  <c:v>0.11</c:v>
                </c:pt>
                <c:pt idx="4">
                  <c:v>#N/A</c:v>
                </c:pt>
                <c:pt idx="5">
                  <c:v>0.13</c:v>
                </c:pt>
                <c:pt idx="6">
                  <c:v>#N/A</c:v>
                </c:pt>
                <c:pt idx="7">
                  <c:v>0.01</c:v>
                </c:pt>
                <c:pt idx="8">
                  <c:v>#N/A</c:v>
                </c:pt>
                <c:pt idx="9">
                  <c:v>0.01</c:v>
                </c:pt>
              </c:numCache>
            </c:numRef>
          </c:val>
          <c:extLst>
            <c:ext xmlns:c16="http://schemas.microsoft.com/office/drawing/2014/chart" uri="{C3380CC4-5D6E-409C-BE32-E72D297353CC}">
              <c16:uniqueId val="{00000004-56A1-48F2-A836-772517EEB57E}"/>
            </c:ext>
          </c:extLst>
        </c:ser>
        <c:ser>
          <c:idx val="5"/>
          <c:order val="5"/>
          <c:tx>
            <c:strRef>
              <c:f>データシート!$A$32</c:f>
              <c:strCache>
                <c:ptCount val="1"/>
                <c:pt idx="0">
                  <c:v>瑞穂町後期高齢者医療特別会計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0.09</c:v>
                </c:pt>
                <c:pt idx="2">
                  <c:v>#N/A</c:v>
                </c:pt>
                <c:pt idx="3">
                  <c:v>0.11</c:v>
                </c:pt>
                <c:pt idx="4">
                  <c:v>#N/A</c:v>
                </c:pt>
                <c:pt idx="5">
                  <c:v>0.14000000000000001</c:v>
                </c:pt>
                <c:pt idx="6">
                  <c:v>#N/A</c:v>
                </c:pt>
                <c:pt idx="7">
                  <c:v>0.16</c:v>
                </c:pt>
                <c:pt idx="8">
                  <c:v>#N/A</c:v>
                </c:pt>
                <c:pt idx="9">
                  <c:v>0.14000000000000001</c:v>
                </c:pt>
              </c:numCache>
            </c:numRef>
          </c:val>
          <c:extLst>
            <c:ext xmlns:c16="http://schemas.microsoft.com/office/drawing/2014/chart" uri="{C3380CC4-5D6E-409C-BE32-E72D297353CC}">
              <c16:uniqueId val="{00000005-56A1-48F2-A836-772517EEB57E}"/>
            </c:ext>
          </c:extLst>
        </c:ser>
        <c:ser>
          <c:idx val="6"/>
          <c:order val="6"/>
          <c:tx>
            <c:strRef>
              <c:f>データシート!$A$33</c:f>
              <c:strCache>
                <c:ptCount val="1"/>
                <c:pt idx="0">
                  <c:v>福生都市計画瑞穂町箱根ケ崎駅西土地区画整理事業特別会計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c:v>
                </c:pt>
                <c:pt idx="2">
                  <c:v>#N/A</c:v>
                </c:pt>
                <c:pt idx="3">
                  <c:v>0.48</c:v>
                </c:pt>
                <c:pt idx="4">
                  <c:v>#N/A</c:v>
                </c:pt>
                <c:pt idx="5">
                  <c:v>0.35</c:v>
                </c:pt>
                <c:pt idx="6">
                  <c:v>#N/A</c:v>
                </c:pt>
                <c:pt idx="7">
                  <c:v>0.49</c:v>
                </c:pt>
                <c:pt idx="8">
                  <c:v>#N/A</c:v>
                </c:pt>
                <c:pt idx="9">
                  <c:v>0.43</c:v>
                </c:pt>
              </c:numCache>
            </c:numRef>
          </c:val>
          <c:extLst>
            <c:ext xmlns:c16="http://schemas.microsoft.com/office/drawing/2014/chart" uri="{C3380CC4-5D6E-409C-BE32-E72D297353CC}">
              <c16:uniqueId val="{00000006-56A1-48F2-A836-772517EEB57E}"/>
            </c:ext>
          </c:extLst>
        </c:ser>
        <c:ser>
          <c:idx val="7"/>
          <c:order val="7"/>
          <c:tx>
            <c:strRef>
              <c:f>データシート!$A$34</c:f>
              <c:strCache>
                <c:ptCount val="1"/>
                <c:pt idx="0">
                  <c:v>瑞穂町国民健康保険特別会計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0.41</c:v>
                </c:pt>
                <c:pt idx="2">
                  <c:v>#N/A</c:v>
                </c:pt>
                <c:pt idx="3">
                  <c:v>0.49</c:v>
                </c:pt>
                <c:pt idx="4">
                  <c:v>#N/A</c:v>
                </c:pt>
                <c:pt idx="5">
                  <c:v>0.09</c:v>
                </c:pt>
                <c:pt idx="6">
                  <c:v>#N/A</c:v>
                </c:pt>
                <c:pt idx="7">
                  <c:v>0.45</c:v>
                </c:pt>
                <c:pt idx="8">
                  <c:v>#N/A</c:v>
                </c:pt>
                <c:pt idx="9">
                  <c:v>0.57999999999999996</c:v>
                </c:pt>
              </c:numCache>
            </c:numRef>
          </c:val>
          <c:extLst>
            <c:ext xmlns:c16="http://schemas.microsoft.com/office/drawing/2014/chart" uri="{C3380CC4-5D6E-409C-BE32-E72D297353CC}">
              <c16:uniqueId val="{00000007-56A1-48F2-A836-772517EEB57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5.45</c:v>
                </c:pt>
                <c:pt idx="2">
                  <c:v>#N/A</c:v>
                </c:pt>
                <c:pt idx="3">
                  <c:v>8.76</c:v>
                </c:pt>
                <c:pt idx="4">
                  <c:v>#N/A</c:v>
                </c:pt>
                <c:pt idx="5">
                  <c:v>6</c:v>
                </c:pt>
                <c:pt idx="6">
                  <c:v>#N/A</c:v>
                </c:pt>
                <c:pt idx="7">
                  <c:v>5.12</c:v>
                </c:pt>
                <c:pt idx="8">
                  <c:v>#N/A</c:v>
                </c:pt>
                <c:pt idx="9">
                  <c:v>5.57</c:v>
                </c:pt>
              </c:numCache>
            </c:numRef>
          </c:val>
          <c:extLst>
            <c:ext xmlns:c16="http://schemas.microsoft.com/office/drawing/2014/chart" uri="{C3380CC4-5D6E-409C-BE32-E72D297353CC}">
              <c16:uniqueId val="{00000008-56A1-48F2-A836-772517EEB57E}"/>
            </c:ext>
          </c:extLst>
        </c:ser>
        <c:ser>
          <c:idx val="9"/>
          <c:order val="9"/>
          <c:tx>
            <c:strRef>
              <c:f>データシート!$A$36</c:f>
              <c:strCache>
                <c:ptCount val="1"/>
                <c:pt idx="0">
                  <c:v>瑞穂町下水道事業会計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1.37</c:v>
                </c:pt>
                <c:pt idx="2">
                  <c:v>#N/A</c:v>
                </c:pt>
                <c:pt idx="3">
                  <c:v>2.4300000000000002</c:v>
                </c:pt>
                <c:pt idx="4">
                  <c:v>#N/A</c:v>
                </c:pt>
                <c:pt idx="5">
                  <c:v>3.28</c:v>
                </c:pt>
                <c:pt idx="6">
                  <c:v>#N/A</c:v>
                </c:pt>
                <c:pt idx="7">
                  <c:v>4.4400000000000004</c:v>
                </c:pt>
                <c:pt idx="8">
                  <c:v>#N/A</c:v>
                </c:pt>
                <c:pt idx="9">
                  <c:v>5.69</c:v>
                </c:pt>
              </c:numCache>
            </c:numRef>
          </c:val>
          <c:extLst>
            <c:ext xmlns:c16="http://schemas.microsoft.com/office/drawing/2014/chart" uri="{C3380CC4-5D6E-409C-BE32-E72D297353CC}">
              <c16:uniqueId val="{00000009-56A1-48F2-A836-772517EEB57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687</c:v>
                </c:pt>
                <c:pt idx="5">
                  <c:v>704</c:v>
                </c:pt>
                <c:pt idx="8">
                  <c:v>787</c:v>
                </c:pt>
                <c:pt idx="11">
                  <c:v>754</c:v>
                </c:pt>
                <c:pt idx="14">
                  <c:v>680</c:v>
                </c:pt>
              </c:numCache>
            </c:numRef>
          </c:val>
          <c:extLst>
            <c:ext xmlns:c16="http://schemas.microsoft.com/office/drawing/2014/chart" uri="{C3380CC4-5D6E-409C-BE32-E72D297353CC}">
              <c16:uniqueId val="{00000000-4D48-41F6-BADB-D627EA6F537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D48-41F6-BADB-D627EA6F537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1</c:v>
                </c:pt>
                <c:pt idx="6">
                  <c:v>2</c:v>
                </c:pt>
                <c:pt idx="9">
                  <c:v>2</c:v>
                </c:pt>
                <c:pt idx="12">
                  <c:v>3</c:v>
                </c:pt>
              </c:numCache>
            </c:numRef>
          </c:val>
          <c:extLst>
            <c:ext xmlns:c16="http://schemas.microsoft.com/office/drawing/2014/chart" uri="{C3380CC4-5D6E-409C-BE32-E72D297353CC}">
              <c16:uniqueId val="{00000002-4D48-41F6-BADB-D627EA6F537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139</c:v>
                </c:pt>
                <c:pt idx="3">
                  <c:v>121</c:v>
                </c:pt>
                <c:pt idx="6">
                  <c:v>125</c:v>
                </c:pt>
                <c:pt idx="9">
                  <c:v>114</c:v>
                </c:pt>
                <c:pt idx="12">
                  <c:v>112</c:v>
                </c:pt>
              </c:numCache>
            </c:numRef>
          </c:val>
          <c:extLst>
            <c:ext xmlns:c16="http://schemas.microsoft.com/office/drawing/2014/chart" uri="{C3380CC4-5D6E-409C-BE32-E72D297353CC}">
              <c16:uniqueId val="{00000003-4D48-41F6-BADB-D627EA6F537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95</c:v>
                </c:pt>
                <c:pt idx="3">
                  <c:v>99</c:v>
                </c:pt>
                <c:pt idx="6">
                  <c:v>91</c:v>
                </c:pt>
                <c:pt idx="9">
                  <c:v>91</c:v>
                </c:pt>
                <c:pt idx="12">
                  <c:v>95</c:v>
                </c:pt>
              </c:numCache>
            </c:numRef>
          </c:val>
          <c:extLst>
            <c:ext xmlns:c16="http://schemas.microsoft.com/office/drawing/2014/chart" uri="{C3380CC4-5D6E-409C-BE32-E72D297353CC}">
              <c16:uniqueId val="{00000004-4D48-41F6-BADB-D627EA6F537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D48-41F6-BADB-D627EA6F537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D48-41F6-BADB-D627EA6F537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516</c:v>
                </c:pt>
                <c:pt idx="3">
                  <c:v>550</c:v>
                </c:pt>
                <c:pt idx="6">
                  <c:v>605</c:v>
                </c:pt>
                <c:pt idx="9">
                  <c:v>651</c:v>
                </c:pt>
                <c:pt idx="12">
                  <c:v>642</c:v>
                </c:pt>
              </c:numCache>
            </c:numRef>
          </c:val>
          <c:extLst>
            <c:ext xmlns:c16="http://schemas.microsoft.com/office/drawing/2014/chart" uri="{C3380CC4-5D6E-409C-BE32-E72D297353CC}">
              <c16:uniqueId val="{00000007-4D48-41F6-BADB-D627EA6F537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64</c:v>
                </c:pt>
                <c:pt idx="2">
                  <c:v>#N/A</c:v>
                </c:pt>
                <c:pt idx="3">
                  <c:v>#N/A</c:v>
                </c:pt>
                <c:pt idx="4">
                  <c:v>67</c:v>
                </c:pt>
                <c:pt idx="5">
                  <c:v>#N/A</c:v>
                </c:pt>
                <c:pt idx="6">
                  <c:v>#N/A</c:v>
                </c:pt>
                <c:pt idx="7">
                  <c:v>36</c:v>
                </c:pt>
                <c:pt idx="8">
                  <c:v>#N/A</c:v>
                </c:pt>
                <c:pt idx="9">
                  <c:v>#N/A</c:v>
                </c:pt>
                <c:pt idx="10">
                  <c:v>104</c:v>
                </c:pt>
                <c:pt idx="11">
                  <c:v>#N/A</c:v>
                </c:pt>
                <c:pt idx="12">
                  <c:v>#N/A</c:v>
                </c:pt>
                <c:pt idx="13">
                  <c:v>172</c:v>
                </c:pt>
                <c:pt idx="14">
                  <c:v>#N/A</c:v>
                </c:pt>
              </c:numCache>
            </c:numRef>
          </c:val>
          <c:smooth val="0"/>
          <c:extLst>
            <c:ext xmlns:c16="http://schemas.microsoft.com/office/drawing/2014/chart" uri="{C3380CC4-5D6E-409C-BE32-E72D297353CC}">
              <c16:uniqueId val="{00000008-4D48-41F6-BADB-D627EA6F537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3543</c:v>
                </c:pt>
                <c:pt idx="5">
                  <c:v>3333</c:v>
                </c:pt>
                <c:pt idx="8">
                  <c:v>2992</c:v>
                </c:pt>
                <c:pt idx="11">
                  <c:v>2740</c:v>
                </c:pt>
                <c:pt idx="14">
                  <c:v>2630</c:v>
                </c:pt>
              </c:numCache>
            </c:numRef>
          </c:val>
          <c:extLst>
            <c:ext xmlns:c16="http://schemas.microsoft.com/office/drawing/2014/chart" uri="{C3380CC4-5D6E-409C-BE32-E72D297353CC}">
              <c16:uniqueId val="{00000000-5880-4E42-A813-871FEA4B34B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3956</c:v>
                </c:pt>
                <c:pt idx="5">
                  <c:v>4322</c:v>
                </c:pt>
                <c:pt idx="8">
                  <c:v>4344</c:v>
                </c:pt>
                <c:pt idx="11">
                  <c:v>4622</c:v>
                </c:pt>
                <c:pt idx="14">
                  <c:v>4836</c:v>
                </c:pt>
              </c:numCache>
            </c:numRef>
          </c:val>
          <c:extLst>
            <c:ext xmlns:c16="http://schemas.microsoft.com/office/drawing/2014/chart" uri="{C3380CC4-5D6E-409C-BE32-E72D297353CC}">
              <c16:uniqueId val="{00000001-5880-4E42-A813-871FEA4B34B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5018</c:v>
                </c:pt>
                <c:pt idx="5">
                  <c:v>5790</c:v>
                </c:pt>
                <c:pt idx="8">
                  <c:v>6215</c:v>
                </c:pt>
                <c:pt idx="11">
                  <c:v>6166</c:v>
                </c:pt>
                <c:pt idx="14">
                  <c:v>6174</c:v>
                </c:pt>
              </c:numCache>
            </c:numRef>
          </c:val>
          <c:extLst>
            <c:ext xmlns:c16="http://schemas.microsoft.com/office/drawing/2014/chart" uri="{C3380CC4-5D6E-409C-BE32-E72D297353CC}">
              <c16:uniqueId val="{00000002-5880-4E42-A813-871FEA4B34B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880-4E42-A813-871FEA4B34B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880-4E42-A813-871FEA4B34B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880-4E42-A813-871FEA4B34B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1463</c:v>
                </c:pt>
                <c:pt idx="3">
                  <c:v>1552</c:v>
                </c:pt>
                <c:pt idx="6">
                  <c:v>1397</c:v>
                </c:pt>
                <c:pt idx="9">
                  <c:v>1314</c:v>
                </c:pt>
                <c:pt idx="12">
                  <c:v>1330</c:v>
                </c:pt>
              </c:numCache>
            </c:numRef>
          </c:val>
          <c:extLst>
            <c:ext xmlns:c16="http://schemas.microsoft.com/office/drawing/2014/chart" uri="{C3380CC4-5D6E-409C-BE32-E72D297353CC}">
              <c16:uniqueId val="{00000006-5880-4E42-A813-871FEA4B34B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914</c:v>
                </c:pt>
                <c:pt idx="3">
                  <c:v>847</c:v>
                </c:pt>
                <c:pt idx="6">
                  <c:v>926</c:v>
                </c:pt>
                <c:pt idx="9">
                  <c:v>892</c:v>
                </c:pt>
                <c:pt idx="12">
                  <c:v>837</c:v>
                </c:pt>
              </c:numCache>
            </c:numRef>
          </c:val>
          <c:extLst>
            <c:ext xmlns:c16="http://schemas.microsoft.com/office/drawing/2014/chart" uri="{C3380CC4-5D6E-409C-BE32-E72D297353CC}">
              <c16:uniqueId val="{00000007-5880-4E42-A813-871FEA4B34B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1664</c:v>
                </c:pt>
                <c:pt idx="3">
                  <c:v>1445</c:v>
                </c:pt>
                <c:pt idx="6">
                  <c:v>1190</c:v>
                </c:pt>
                <c:pt idx="9">
                  <c:v>1308</c:v>
                </c:pt>
                <c:pt idx="12">
                  <c:v>1656</c:v>
                </c:pt>
              </c:numCache>
            </c:numRef>
          </c:val>
          <c:extLst>
            <c:ext xmlns:c16="http://schemas.microsoft.com/office/drawing/2014/chart" uri="{C3380CC4-5D6E-409C-BE32-E72D297353CC}">
              <c16:uniqueId val="{00000008-5880-4E42-A813-871FEA4B34B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708</c:v>
                </c:pt>
                <c:pt idx="3">
                  <c:v>722</c:v>
                </c:pt>
                <c:pt idx="6">
                  <c:v>799</c:v>
                </c:pt>
                <c:pt idx="9">
                  <c:v>737</c:v>
                </c:pt>
                <c:pt idx="12">
                  <c:v>969</c:v>
                </c:pt>
              </c:numCache>
            </c:numRef>
          </c:val>
          <c:extLst>
            <c:ext xmlns:c16="http://schemas.microsoft.com/office/drawing/2014/chart" uri="{C3380CC4-5D6E-409C-BE32-E72D297353CC}">
              <c16:uniqueId val="{00000009-5880-4E42-A813-871FEA4B34B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8172</c:v>
                </c:pt>
                <c:pt idx="3">
                  <c:v>8205</c:v>
                </c:pt>
                <c:pt idx="6">
                  <c:v>7918</c:v>
                </c:pt>
                <c:pt idx="9">
                  <c:v>7344</c:v>
                </c:pt>
                <c:pt idx="12">
                  <c:v>6764</c:v>
                </c:pt>
              </c:numCache>
            </c:numRef>
          </c:val>
          <c:extLst>
            <c:ext xmlns:c16="http://schemas.microsoft.com/office/drawing/2014/chart" uri="{C3380CC4-5D6E-409C-BE32-E72D297353CC}">
              <c16:uniqueId val="{0000000A-5880-4E42-A813-871FEA4B34B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404</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880-4E42-A813-871FEA4B34B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2078</c:v>
                </c:pt>
                <c:pt idx="1">
                  <c:v>2012</c:v>
                </c:pt>
                <c:pt idx="2">
                  <c:v>2071</c:v>
                </c:pt>
              </c:numCache>
            </c:numRef>
          </c:val>
          <c:extLst>
            <c:ext xmlns:c16="http://schemas.microsoft.com/office/drawing/2014/chart" uri="{C3380CC4-5D6E-409C-BE32-E72D297353CC}">
              <c16:uniqueId val="{00000000-949C-42E2-9CEC-9647F88AF4A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949C-42E2-9CEC-9647F88AF4A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4144</c:v>
                </c:pt>
                <c:pt idx="1">
                  <c:v>4420</c:v>
                </c:pt>
                <c:pt idx="2">
                  <c:v>4086</c:v>
                </c:pt>
              </c:numCache>
            </c:numRef>
          </c:val>
          <c:extLst>
            <c:ext xmlns:c16="http://schemas.microsoft.com/office/drawing/2014/chart" uri="{C3380CC4-5D6E-409C-BE32-E72D297353CC}">
              <c16:uniqueId val="{00000002-949C-42E2-9CEC-9647F88AF4A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東京都瑞穂町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元利償還金は、令和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年度に借入れた駅西土地区画整理事業債及び新庁舎建設事業債の償還が開始された一方で、平成</a:t>
          </a:r>
          <a:r>
            <a:rPr kumimoji="1" lang="en-US" altLang="ja-JP" sz="1100">
              <a:solidFill>
                <a:schemeClr val="dk1"/>
              </a:solidFill>
              <a:effectLst/>
              <a:latin typeface="+mn-lt"/>
              <a:ea typeface="+mn-ea"/>
              <a:cs typeface="+mn-cs"/>
            </a:rPr>
            <a:t>15</a:t>
          </a:r>
          <a:r>
            <a:rPr kumimoji="1" lang="ja-JP" altLang="en-US" sz="1100">
              <a:solidFill>
                <a:schemeClr val="dk1"/>
              </a:solidFill>
              <a:effectLst/>
              <a:latin typeface="+mn-lt"/>
              <a:ea typeface="+mn-ea"/>
              <a:cs typeface="+mn-cs"/>
            </a:rPr>
            <a:t>年度に借入れた事業債の償還が終了したため、前年度比で約</a:t>
          </a:r>
          <a:r>
            <a:rPr kumimoji="1" lang="en-US" altLang="ja-JP" sz="1100">
              <a:solidFill>
                <a:schemeClr val="dk1"/>
              </a:solidFill>
              <a:effectLst/>
              <a:latin typeface="+mn-lt"/>
              <a:ea typeface="+mn-ea"/>
              <a:cs typeface="+mn-cs"/>
            </a:rPr>
            <a:t>900</a:t>
          </a:r>
          <a:r>
            <a:rPr kumimoji="1" lang="ja-JP" altLang="en-US" sz="1100">
              <a:solidFill>
                <a:schemeClr val="dk1"/>
              </a:solidFill>
              <a:effectLst/>
              <a:latin typeface="+mn-lt"/>
              <a:ea typeface="+mn-ea"/>
              <a:cs typeface="+mn-cs"/>
            </a:rPr>
            <a:t>万円の減額となりました。</a:t>
          </a:r>
        </a:p>
        <a:p>
          <a:r>
            <a:rPr kumimoji="1" lang="ja-JP" altLang="en-US" sz="1100">
              <a:solidFill>
                <a:schemeClr val="dk1"/>
              </a:solidFill>
              <a:effectLst/>
              <a:latin typeface="+mn-lt"/>
              <a:ea typeface="+mn-ea"/>
              <a:cs typeface="+mn-cs"/>
            </a:rPr>
            <a:t>　また、実質公債費比率に算入される公債費等は約</a:t>
          </a:r>
          <a:r>
            <a:rPr kumimoji="1" lang="en-US" altLang="ja-JP" sz="1100">
              <a:solidFill>
                <a:schemeClr val="dk1"/>
              </a:solidFill>
              <a:effectLst/>
              <a:latin typeface="+mn-lt"/>
              <a:ea typeface="+mn-ea"/>
              <a:cs typeface="+mn-cs"/>
            </a:rPr>
            <a:t>7,400</a:t>
          </a:r>
          <a:r>
            <a:rPr kumimoji="1" lang="ja-JP" altLang="en-US" sz="1100">
              <a:solidFill>
                <a:schemeClr val="dk1"/>
              </a:solidFill>
              <a:effectLst/>
              <a:latin typeface="+mn-lt"/>
              <a:ea typeface="+mn-ea"/>
              <a:cs typeface="+mn-cs"/>
            </a:rPr>
            <a:t>万円の減額となりました。</a:t>
          </a:r>
        </a:p>
        <a:p>
          <a:r>
            <a:rPr kumimoji="1" lang="ja-JP" altLang="en-US" sz="1100">
              <a:solidFill>
                <a:schemeClr val="dk1"/>
              </a:solidFill>
              <a:effectLst/>
              <a:latin typeface="+mn-lt"/>
              <a:ea typeface="+mn-ea"/>
              <a:cs typeface="+mn-cs"/>
            </a:rPr>
            <a:t>　これらの要因により、実質公債費比率の分子全体は約</a:t>
          </a:r>
          <a:r>
            <a:rPr kumimoji="1" lang="en-US" altLang="ja-JP" sz="1100">
              <a:solidFill>
                <a:schemeClr val="dk1"/>
              </a:solidFill>
              <a:effectLst/>
              <a:latin typeface="+mn-lt"/>
              <a:ea typeface="+mn-ea"/>
              <a:cs typeface="+mn-cs"/>
            </a:rPr>
            <a:t>6,800</a:t>
          </a:r>
          <a:r>
            <a:rPr kumimoji="1" lang="ja-JP" altLang="en-US" sz="1100">
              <a:solidFill>
                <a:schemeClr val="dk1"/>
              </a:solidFill>
              <a:effectLst/>
              <a:latin typeface="+mn-lt"/>
              <a:ea typeface="+mn-ea"/>
              <a:cs typeface="+mn-cs"/>
            </a:rPr>
            <a:t>万円の増額となり、単年度の比率は前年度から約</a:t>
          </a:r>
          <a:r>
            <a:rPr kumimoji="1" lang="en-US" altLang="ja-JP" sz="1100">
              <a:solidFill>
                <a:schemeClr val="dk1"/>
              </a:solidFill>
              <a:effectLst/>
              <a:latin typeface="+mn-lt"/>
              <a:ea typeface="+mn-ea"/>
              <a:cs typeface="+mn-cs"/>
            </a:rPr>
            <a:t>0.89</a:t>
          </a:r>
          <a:r>
            <a:rPr kumimoji="1" lang="ja-JP" altLang="en-US" sz="1100">
              <a:solidFill>
                <a:schemeClr val="dk1"/>
              </a:solidFill>
              <a:effectLst/>
              <a:latin typeface="+mn-lt"/>
              <a:ea typeface="+mn-ea"/>
              <a:cs typeface="+mn-cs"/>
            </a:rPr>
            <a:t>ポイント、</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か年平均では</a:t>
          </a:r>
          <a:r>
            <a:rPr kumimoji="1" lang="en-US" altLang="ja-JP" sz="1100">
              <a:solidFill>
                <a:schemeClr val="dk1"/>
              </a:solidFill>
              <a:effectLst/>
              <a:latin typeface="+mn-lt"/>
              <a:ea typeface="+mn-ea"/>
              <a:cs typeface="+mn-cs"/>
            </a:rPr>
            <a:t>0.5</a:t>
          </a:r>
          <a:r>
            <a:rPr kumimoji="1" lang="ja-JP" altLang="en-US" sz="1100">
              <a:solidFill>
                <a:schemeClr val="dk1"/>
              </a:solidFill>
              <a:effectLst/>
              <a:latin typeface="+mn-lt"/>
              <a:ea typeface="+mn-ea"/>
              <a:cs typeface="+mn-cs"/>
            </a:rPr>
            <a:t>ポイント悪化しました。</a:t>
          </a:r>
        </a:p>
        <a:p>
          <a:r>
            <a:rPr kumimoji="1" lang="ja-JP" altLang="en-US" sz="1100">
              <a:solidFill>
                <a:schemeClr val="dk1"/>
              </a:solidFill>
              <a:effectLst/>
              <a:latin typeface="+mn-lt"/>
              <a:ea typeface="+mn-ea"/>
              <a:cs typeface="+mn-cs"/>
            </a:rPr>
            <a:t>　今後も、地方債に過度に依存しない財政運営と、元利償還金の経年推移を見据えた計画的な地方債管理に努めてまいります。</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該当するものは、ありません。</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東京都瑞穂町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地方債現在高は、駅西土地区画整理事業債の発行があったものの、平成</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年に借り入れた臨時財政対策債などの償還が終了したことに伴い、約</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8,000</a:t>
          </a:r>
          <a:r>
            <a:rPr kumimoji="1" lang="ja-JP" altLang="ja-JP" sz="1100">
              <a:solidFill>
                <a:schemeClr val="dk1"/>
              </a:solidFill>
              <a:effectLst/>
              <a:latin typeface="+mn-lt"/>
              <a:ea typeface="+mn-ea"/>
              <a:cs typeface="+mn-cs"/>
            </a:rPr>
            <a:t>万円減少となりました。</a:t>
          </a:r>
          <a:endParaRPr lang="ja-JP" altLang="ja-JP" sz="1400">
            <a:effectLst/>
          </a:endParaRPr>
        </a:p>
        <a:p>
          <a:r>
            <a:rPr kumimoji="1" lang="ja-JP" altLang="ja-JP" sz="1100">
              <a:solidFill>
                <a:schemeClr val="dk1"/>
              </a:solidFill>
              <a:effectLst/>
              <a:latin typeface="+mn-lt"/>
              <a:ea typeface="+mn-ea"/>
              <a:cs typeface="+mn-cs"/>
            </a:rPr>
            <a:t>　一方、充当可能基金は、</a:t>
          </a:r>
          <a:r>
            <a:rPr kumimoji="1" lang="ja-JP" altLang="en-US" sz="1100">
              <a:solidFill>
                <a:schemeClr val="dk1"/>
              </a:solidFill>
              <a:effectLst/>
              <a:latin typeface="+mn-lt"/>
              <a:ea typeface="+mn-ea"/>
              <a:cs typeface="+mn-cs"/>
            </a:rPr>
            <a:t>財政調整基金の積立額が取崩額を上回ったこと</a:t>
          </a:r>
          <a:r>
            <a:rPr kumimoji="1" lang="ja-JP" altLang="ja-JP" sz="1100">
              <a:solidFill>
                <a:schemeClr val="dk1"/>
              </a:solidFill>
              <a:effectLst/>
              <a:latin typeface="+mn-lt"/>
              <a:ea typeface="+mn-ea"/>
              <a:cs typeface="+mn-cs"/>
            </a:rPr>
            <a:t>などにより、約</a:t>
          </a:r>
          <a:r>
            <a:rPr kumimoji="1" lang="en-US" altLang="ja-JP" sz="1100">
              <a:solidFill>
                <a:schemeClr val="dk1"/>
              </a:solidFill>
              <a:effectLst/>
              <a:latin typeface="+mn-lt"/>
              <a:ea typeface="+mn-ea"/>
              <a:cs typeface="+mn-cs"/>
            </a:rPr>
            <a:t>800</a:t>
          </a:r>
          <a:r>
            <a:rPr kumimoji="1" lang="ja-JP" altLang="ja-JP" sz="1100">
              <a:solidFill>
                <a:schemeClr val="dk1"/>
              </a:solidFill>
              <a:effectLst/>
              <a:latin typeface="+mn-lt"/>
              <a:ea typeface="+mn-ea"/>
              <a:cs typeface="+mn-cs"/>
            </a:rPr>
            <a:t>万円の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となりました。</a:t>
          </a:r>
          <a:endParaRPr lang="ja-JP" altLang="ja-JP" sz="1400">
            <a:effectLst/>
          </a:endParaRPr>
        </a:p>
        <a:p>
          <a:r>
            <a:rPr kumimoji="1" lang="ja-JP" altLang="ja-JP" sz="1100">
              <a:solidFill>
                <a:schemeClr val="dk1"/>
              </a:solidFill>
              <a:effectLst/>
              <a:latin typeface="+mn-lt"/>
              <a:ea typeface="+mn-ea"/>
              <a:cs typeface="+mn-cs"/>
            </a:rPr>
            <a:t>　これらにより、将来負担比率の分子は、前年度比約</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5,000</a:t>
          </a:r>
          <a:r>
            <a:rPr kumimoji="1" lang="ja-JP" altLang="ja-JP" sz="1100">
              <a:solidFill>
                <a:schemeClr val="dk1"/>
              </a:solidFill>
              <a:effectLst/>
              <a:latin typeface="+mn-lt"/>
              <a:ea typeface="+mn-ea"/>
              <a:cs typeface="+mn-cs"/>
            </a:rPr>
            <a:t>万円減少しました。</a:t>
          </a: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将来負担を高めることのないよう、地方債に依存しない計画的な事業実施に努めます。</a:t>
          </a:r>
          <a:endParaRPr lang="ja-JP" altLang="ja-JP" sz="1400">
            <a:effectLst/>
          </a:endParaRPr>
        </a:p>
        <a:p>
          <a:r>
            <a:rPr kumimoji="1" lang="ja-JP" altLang="ja-JP" sz="1100">
              <a:solidFill>
                <a:schemeClr val="dk1"/>
              </a:solidFill>
              <a:effectLst/>
              <a:latin typeface="+mn-lt"/>
              <a:ea typeface="+mn-ea"/>
              <a:cs typeface="+mn-cs"/>
            </a:rPr>
            <a:t>　</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東京都瑞穂町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a:solidFill>
                <a:schemeClr val="dk1"/>
              </a:solidFill>
              <a:effectLst/>
              <a:latin typeface="+mn-lt"/>
              <a:ea typeface="+mn-ea"/>
              <a:cs typeface="+mn-cs"/>
            </a:rPr>
            <a:t>　</a:t>
          </a:r>
          <a:r>
            <a:rPr kumimoji="1" lang="ja-JP" altLang="en-US" sz="1400">
              <a:solidFill>
                <a:schemeClr val="dk1"/>
              </a:solidFill>
              <a:effectLst/>
              <a:latin typeface="+mn-lt"/>
              <a:ea typeface="+mn-ea"/>
              <a:cs typeface="+mn-cs"/>
            </a:rPr>
            <a:t>財政調整基金や多摩都市モノレール基金などへの積立額の総額は約</a:t>
          </a:r>
          <a:r>
            <a:rPr kumimoji="1" lang="en-US" altLang="ja-JP" sz="1400">
              <a:solidFill>
                <a:schemeClr val="dk1"/>
              </a:solidFill>
              <a:effectLst/>
              <a:latin typeface="+mn-lt"/>
              <a:ea typeface="+mn-ea"/>
              <a:cs typeface="+mn-cs"/>
            </a:rPr>
            <a:t>6</a:t>
          </a:r>
          <a:r>
            <a:rPr kumimoji="1" lang="ja-JP" altLang="en-US" sz="1400">
              <a:solidFill>
                <a:schemeClr val="dk1"/>
              </a:solidFill>
              <a:effectLst/>
              <a:latin typeface="+mn-lt"/>
              <a:ea typeface="+mn-ea"/>
              <a:cs typeface="+mn-cs"/>
            </a:rPr>
            <a:t>億</a:t>
          </a:r>
          <a:r>
            <a:rPr kumimoji="1" lang="en-US" altLang="ja-JP" sz="1400">
              <a:solidFill>
                <a:schemeClr val="dk1"/>
              </a:solidFill>
              <a:effectLst/>
              <a:latin typeface="+mn-lt"/>
              <a:ea typeface="+mn-ea"/>
              <a:cs typeface="+mn-cs"/>
            </a:rPr>
            <a:t>2,100</a:t>
          </a:r>
          <a:r>
            <a:rPr kumimoji="1" lang="ja-JP" altLang="en-US" sz="1400">
              <a:solidFill>
                <a:schemeClr val="dk1"/>
              </a:solidFill>
              <a:effectLst/>
              <a:latin typeface="+mn-lt"/>
              <a:ea typeface="+mn-ea"/>
              <a:cs typeface="+mn-cs"/>
            </a:rPr>
            <a:t>万円となりました。一方、高齢者福祉センター改修工事などへの充当として</a:t>
          </a:r>
          <a:r>
            <a:rPr kumimoji="1" lang="ja-JP" altLang="ja-JP" sz="1400">
              <a:solidFill>
                <a:schemeClr val="dk1"/>
              </a:solidFill>
              <a:effectLst/>
              <a:latin typeface="+mn-lt"/>
              <a:ea typeface="+mn-ea"/>
              <a:cs typeface="+mn-cs"/>
            </a:rPr>
            <a:t>防衛施設周辺整備調整交付金事業基金を約</a:t>
          </a:r>
          <a:r>
            <a:rPr kumimoji="1" lang="en-US" altLang="ja-JP" sz="1400">
              <a:solidFill>
                <a:schemeClr val="dk1"/>
              </a:solidFill>
              <a:effectLst/>
              <a:latin typeface="+mn-lt"/>
              <a:ea typeface="+mn-ea"/>
              <a:cs typeface="+mn-cs"/>
            </a:rPr>
            <a:t>6</a:t>
          </a:r>
          <a:r>
            <a:rPr kumimoji="1" lang="ja-JP" altLang="ja-JP" sz="1400">
              <a:solidFill>
                <a:schemeClr val="dk1"/>
              </a:solidFill>
              <a:effectLst/>
              <a:latin typeface="+mn-lt"/>
              <a:ea typeface="+mn-ea"/>
              <a:cs typeface="+mn-cs"/>
            </a:rPr>
            <a:t>億</a:t>
          </a:r>
          <a:r>
            <a:rPr kumimoji="1" lang="en-US" altLang="ja-JP" sz="1400">
              <a:solidFill>
                <a:schemeClr val="dk1"/>
              </a:solidFill>
              <a:effectLst/>
              <a:latin typeface="+mn-lt"/>
              <a:ea typeface="+mn-ea"/>
              <a:cs typeface="+mn-cs"/>
            </a:rPr>
            <a:t>3,300</a:t>
          </a:r>
          <a:r>
            <a:rPr kumimoji="1" lang="ja-JP" altLang="ja-JP" sz="1400">
              <a:solidFill>
                <a:schemeClr val="dk1"/>
              </a:solidFill>
              <a:effectLst/>
              <a:latin typeface="+mn-lt"/>
              <a:ea typeface="+mn-ea"/>
              <a:cs typeface="+mn-cs"/>
            </a:rPr>
            <a:t>万円、</a:t>
          </a:r>
          <a:r>
            <a:rPr kumimoji="1" lang="ja-JP" altLang="en-US" sz="1400">
              <a:solidFill>
                <a:schemeClr val="dk1"/>
              </a:solidFill>
              <a:effectLst/>
              <a:latin typeface="+mn-lt"/>
              <a:ea typeface="+mn-ea"/>
              <a:cs typeface="+mn-cs"/>
            </a:rPr>
            <a:t>町道や施設の改修工事に公共施設建設基金を</a:t>
          </a:r>
          <a:r>
            <a:rPr kumimoji="1" lang="en-US" altLang="ja-JP" sz="1400">
              <a:solidFill>
                <a:schemeClr val="dk1"/>
              </a:solidFill>
              <a:effectLst/>
              <a:latin typeface="+mn-lt"/>
              <a:ea typeface="+mn-ea"/>
              <a:cs typeface="+mn-cs"/>
            </a:rPr>
            <a:t>9,100</a:t>
          </a:r>
          <a:r>
            <a:rPr kumimoji="1" lang="ja-JP" altLang="en-US" sz="1400">
              <a:solidFill>
                <a:schemeClr val="dk1"/>
              </a:solidFill>
              <a:effectLst/>
              <a:latin typeface="+mn-lt"/>
              <a:ea typeface="+mn-ea"/>
              <a:cs typeface="+mn-cs"/>
            </a:rPr>
            <a:t>万円取り崩したことなどにより、取崩額は総額で</a:t>
          </a:r>
          <a:r>
            <a:rPr kumimoji="1" lang="en-US" altLang="ja-JP" sz="1400">
              <a:solidFill>
                <a:schemeClr val="dk1"/>
              </a:solidFill>
              <a:effectLst/>
              <a:latin typeface="+mn-lt"/>
              <a:ea typeface="+mn-ea"/>
              <a:cs typeface="+mn-cs"/>
            </a:rPr>
            <a:t>8</a:t>
          </a:r>
          <a:r>
            <a:rPr kumimoji="1" lang="ja-JP" altLang="en-US" sz="1400">
              <a:solidFill>
                <a:schemeClr val="dk1"/>
              </a:solidFill>
              <a:effectLst/>
              <a:latin typeface="+mn-lt"/>
              <a:ea typeface="+mn-ea"/>
              <a:cs typeface="+mn-cs"/>
            </a:rPr>
            <a:t>億</a:t>
          </a:r>
          <a:r>
            <a:rPr kumimoji="1" lang="en-US" altLang="ja-JP" sz="1400">
              <a:solidFill>
                <a:schemeClr val="dk1"/>
              </a:solidFill>
              <a:effectLst/>
              <a:latin typeface="+mn-lt"/>
              <a:ea typeface="+mn-ea"/>
              <a:cs typeface="+mn-cs"/>
            </a:rPr>
            <a:t>9,600</a:t>
          </a:r>
          <a:r>
            <a:rPr kumimoji="1" lang="ja-JP" altLang="en-US" sz="1400">
              <a:solidFill>
                <a:schemeClr val="dk1"/>
              </a:solidFill>
              <a:effectLst/>
              <a:latin typeface="+mn-lt"/>
              <a:ea typeface="+mn-ea"/>
              <a:cs typeface="+mn-cs"/>
            </a:rPr>
            <a:t>万円となりました。</a:t>
          </a:r>
          <a:endParaRPr kumimoji="1" lang="en-US" altLang="ja-JP" sz="14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　この結果、基金残高の合計は前年度比で約</a:t>
          </a:r>
          <a:r>
            <a:rPr kumimoji="1" lang="en-US" altLang="ja-JP" sz="1400">
              <a:solidFill>
                <a:schemeClr val="dk1"/>
              </a:solidFill>
              <a:effectLst/>
              <a:latin typeface="+mn-lt"/>
              <a:ea typeface="+mn-ea"/>
              <a:cs typeface="+mn-cs"/>
            </a:rPr>
            <a:t>2</a:t>
          </a:r>
          <a:r>
            <a:rPr kumimoji="1" lang="ja-JP" altLang="en-US" sz="1400">
              <a:solidFill>
                <a:schemeClr val="dk1"/>
              </a:solidFill>
              <a:effectLst/>
              <a:latin typeface="+mn-lt"/>
              <a:ea typeface="+mn-ea"/>
              <a:cs typeface="+mn-cs"/>
            </a:rPr>
            <a:t>億</a:t>
          </a:r>
          <a:r>
            <a:rPr kumimoji="1" lang="en-US" altLang="ja-JP" sz="1400">
              <a:solidFill>
                <a:schemeClr val="dk1"/>
              </a:solidFill>
              <a:effectLst/>
              <a:latin typeface="+mn-lt"/>
              <a:ea typeface="+mn-ea"/>
              <a:cs typeface="+mn-cs"/>
            </a:rPr>
            <a:t>7,500</a:t>
          </a:r>
          <a:r>
            <a:rPr kumimoji="1" lang="ja-JP" altLang="en-US" sz="1400">
              <a:solidFill>
                <a:schemeClr val="dk1"/>
              </a:solidFill>
              <a:effectLst/>
              <a:latin typeface="+mn-lt"/>
              <a:ea typeface="+mn-ea"/>
              <a:cs typeface="+mn-cs"/>
            </a:rPr>
            <a:t>万円減少しています。</a:t>
          </a:r>
          <a:endParaRPr lang="ja-JP" altLang="ja-JP" sz="18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令和</a:t>
          </a:r>
          <a:r>
            <a:rPr kumimoji="1" lang="en-US" altLang="ja-JP" sz="1400">
              <a:solidFill>
                <a:schemeClr val="dk1"/>
              </a:solidFill>
              <a:effectLst/>
              <a:latin typeface="+mn-lt"/>
              <a:ea typeface="+mn-ea"/>
              <a:cs typeface="+mn-cs"/>
            </a:rPr>
            <a:t>6</a:t>
          </a:r>
          <a:r>
            <a:rPr kumimoji="1" lang="ja-JP" altLang="ja-JP" sz="1400">
              <a:solidFill>
                <a:schemeClr val="dk1"/>
              </a:solidFill>
              <a:effectLst/>
              <a:latin typeface="+mn-lt"/>
              <a:ea typeface="+mn-ea"/>
              <a:cs typeface="+mn-cs"/>
            </a:rPr>
            <a:t>年度は、財政調整基金の</a:t>
          </a:r>
          <a:r>
            <a:rPr kumimoji="1" lang="ja-JP" altLang="en-US" sz="1400">
              <a:solidFill>
                <a:schemeClr val="dk1"/>
              </a:solidFill>
              <a:effectLst/>
              <a:latin typeface="+mn-lt"/>
              <a:ea typeface="+mn-ea"/>
              <a:cs typeface="+mn-cs"/>
            </a:rPr>
            <a:t>積立額が</a:t>
          </a:r>
          <a:r>
            <a:rPr kumimoji="1" lang="ja-JP" altLang="ja-JP" sz="1400">
              <a:solidFill>
                <a:schemeClr val="dk1"/>
              </a:solidFill>
              <a:effectLst/>
              <a:latin typeface="+mn-lt"/>
              <a:ea typeface="+mn-ea"/>
              <a:cs typeface="+mn-cs"/>
            </a:rPr>
            <a:t>取崩額</a:t>
          </a:r>
          <a:r>
            <a:rPr kumimoji="1" lang="ja-JP" altLang="en-US" sz="1400">
              <a:solidFill>
                <a:schemeClr val="dk1"/>
              </a:solidFill>
              <a:effectLst/>
              <a:latin typeface="+mn-lt"/>
              <a:ea typeface="+mn-ea"/>
              <a:cs typeface="+mn-cs"/>
            </a:rPr>
            <a:t>を上回る結果となりました</a:t>
          </a:r>
          <a:r>
            <a:rPr kumimoji="1" lang="ja-JP" altLang="ja-JP" sz="1400">
              <a:solidFill>
                <a:schemeClr val="dk1"/>
              </a:solidFill>
              <a:effectLst/>
              <a:latin typeface="+mn-lt"/>
              <a:ea typeface="+mn-ea"/>
              <a:cs typeface="+mn-cs"/>
            </a:rPr>
            <a:t>。他の基金について</a:t>
          </a:r>
          <a:r>
            <a:rPr kumimoji="1" lang="ja-JP" altLang="en-US" sz="1400">
              <a:solidFill>
                <a:schemeClr val="dk1"/>
              </a:solidFill>
              <a:effectLst/>
              <a:latin typeface="+mn-lt"/>
              <a:ea typeface="+mn-ea"/>
              <a:cs typeface="+mn-cs"/>
            </a:rPr>
            <a:t>は、</a:t>
          </a:r>
          <a:r>
            <a:rPr kumimoji="1" lang="ja-JP" altLang="ja-JP" sz="1400">
              <a:solidFill>
                <a:schemeClr val="dk1"/>
              </a:solidFill>
              <a:effectLst/>
              <a:latin typeface="+mn-lt"/>
              <a:ea typeface="+mn-ea"/>
              <a:cs typeface="+mn-cs"/>
            </a:rPr>
            <a:t>臨時的な歳出増加や歳</a:t>
          </a:r>
          <a:r>
            <a:rPr kumimoji="1" lang="ja-JP" altLang="en-US" sz="1400">
              <a:solidFill>
                <a:schemeClr val="dk1"/>
              </a:solidFill>
              <a:effectLst/>
              <a:latin typeface="+mn-lt"/>
              <a:ea typeface="+mn-ea"/>
              <a:cs typeface="+mn-cs"/>
            </a:rPr>
            <a:t>入</a:t>
          </a:r>
          <a:r>
            <a:rPr kumimoji="1" lang="ja-JP" altLang="ja-JP" sz="1400">
              <a:solidFill>
                <a:schemeClr val="dk1"/>
              </a:solidFill>
              <a:effectLst/>
              <a:latin typeface="+mn-lt"/>
              <a:ea typeface="+mn-ea"/>
              <a:cs typeface="+mn-cs"/>
            </a:rPr>
            <a:t>減少の影響が大きく、積立が</a:t>
          </a:r>
          <a:r>
            <a:rPr kumimoji="1" lang="ja-JP" altLang="en-US" sz="1400">
              <a:solidFill>
                <a:schemeClr val="dk1"/>
              </a:solidFill>
              <a:effectLst/>
              <a:latin typeface="+mn-lt"/>
              <a:ea typeface="+mn-ea"/>
              <a:cs typeface="+mn-cs"/>
            </a:rPr>
            <a:t>困難な</a:t>
          </a:r>
          <a:r>
            <a:rPr kumimoji="1" lang="ja-JP" altLang="ja-JP" sz="1400">
              <a:solidFill>
                <a:schemeClr val="dk1"/>
              </a:solidFill>
              <a:effectLst/>
              <a:latin typeface="+mn-lt"/>
              <a:ea typeface="+mn-ea"/>
              <a:cs typeface="+mn-cs"/>
            </a:rPr>
            <a:t>現状</a:t>
          </a:r>
          <a:r>
            <a:rPr kumimoji="1" lang="ja-JP" altLang="en-US" sz="1400">
              <a:solidFill>
                <a:schemeClr val="dk1"/>
              </a:solidFill>
              <a:effectLst/>
              <a:latin typeface="+mn-lt"/>
              <a:ea typeface="+mn-ea"/>
              <a:cs typeface="+mn-cs"/>
            </a:rPr>
            <a:t>にあります</a:t>
          </a:r>
          <a:r>
            <a:rPr kumimoji="1" lang="ja-JP" altLang="ja-JP" sz="1400">
              <a:solidFill>
                <a:schemeClr val="dk1"/>
              </a:solidFill>
              <a:effectLst/>
              <a:latin typeface="+mn-lt"/>
              <a:ea typeface="+mn-ea"/>
              <a:cs typeface="+mn-cs"/>
            </a:rPr>
            <a:t>。今後も特定防衛施設周辺整備調整交付金事業基金及び多摩都市モノレール基金は、継続して元金の積立を行</a:t>
          </a:r>
          <a:r>
            <a:rPr kumimoji="1" lang="ja-JP" altLang="en-US" sz="1400">
              <a:solidFill>
                <a:schemeClr val="dk1"/>
              </a:solidFill>
              <a:effectLst/>
              <a:latin typeface="+mn-lt"/>
              <a:ea typeface="+mn-ea"/>
              <a:cs typeface="+mn-cs"/>
            </a:rPr>
            <a:t>います。</a:t>
          </a:r>
          <a:r>
            <a:rPr kumimoji="1" lang="ja-JP" altLang="ja-JP" sz="1400">
              <a:solidFill>
                <a:schemeClr val="dk1"/>
              </a:solidFill>
              <a:effectLst/>
              <a:latin typeface="+mn-lt"/>
              <a:ea typeface="+mn-ea"/>
              <a:cs typeface="+mn-cs"/>
            </a:rPr>
            <a:t>その他の基金については、残高の急激な低下を招くことのないよう、計画的な</a:t>
          </a:r>
          <a:r>
            <a:rPr kumimoji="1" lang="ja-JP" altLang="en-US" sz="1400">
              <a:solidFill>
                <a:schemeClr val="dk1"/>
              </a:solidFill>
              <a:effectLst/>
              <a:latin typeface="+mn-lt"/>
              <a:ea typeface="+mn-ea"/>
              <a:cs typeface="+mn-cs"/>
            </a:rPr>
            <a:t>活用</a:t>
          </a:r>
          <a:r>
            <a:rPr kumimoji="1" lang="ja-JP" altLang="ja-JP" sz="1400">
              <a:solidFill>
                <a:schemeClr val="dk1"/>
              </a:solidFill>
              <a:effectLst/>
              <a:latin typeface="+mn-lt"/>
              <a:ea typeface="+mn-ea"/>
              <a:cs typeface="+mn-cs"/>
            </a:rPr>
            <a:t>に努めます。</a:t>
          </a:r>
          <a:endParaRPr lang="ja-JP" altLang="ja-JP" sz="1800">
            <a:effectLst/>
          </a:endParaRPr>
        </a:p>
        <a:p>
          <a:r>
            <a:rPr kumimoji="1" lang="ja-JP" altLang="ja-JP" sz="1100">
              <a:solidFill>
                <a:schemeClr val="dk1"/>
              </a:solidFill>
              <a:effectLst/>
              <a:latin typeface="+mn-lt"/>
              <a:ea typeface="+mn-ea"/>
              <a:cs typeface="+mn-cs"/>
            </a:rPr>
            <a:t>　</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公共施設建設基金は、公共施設の建設（改修を含む）に要する資金へ充てるために使用しています。</a:t>
          </a:r>
          <a:endParaRPr lang="ja-JP" altLang="ja-JP" sz="1600">
            <a:effectLst/>
          </a:endParaRPr>
        </a:p>
        <a:p>
          <a:r>
            <a:rPr kumimoji="1" lang="ja-JP" altLang="ja-JP" sz="1200">
              <a:solidFill>
                <a:schemeClr val="dk1"/>
              </a:solidFill>
              <a:effectLst/>
              <a:latin typeface="+mn-lt"/>
              <a:ea typeface="+mn-ea"/>
              <a:cs typeface="+mn-cs"/>
            </a:rPr>
            <a:t>　特定防衛施設周辺整備調整交付金事業基金は、防衛施設周辺の生活環境の整備等に関する法律第</a:t>
          </a:r>
          <a:r>
            <a:rPr kumimoji="1" lang="en-US" altLang="ja-JP" sz="1200">
              <a:solidFill>
                <a:schemeClr val="dk1"/>
              </a:solidFill>
              <a:effectLst/>
              <a:latin typeface="+mn-lt"/>
              <a:ea typeface="+mn-ea"/>
              <a:cs typeface="+mn-cs"/>
            </a:rPr>
            <a:t>9</a:t>
          </a:r>
          <a:r>
            <a:rPr kumimoji="1" lang="ja-JP" altLang="ja-JP" sz="1200">
              <a:solidFill>
                <a:schemeClr val="dk1"/>
              </a:solidFill>
              <a:effectLst/>
              <a:latin typeface="+mn-lt"/>
              <a:ea typeface="+mn-ea"/>
              <a:cs typeface="+mn-cs"/>
            </a:rPr>
            <a:t>条第</a:t>
          </a:r>
          <a:r>
            <a:rPr kumimoji="1" lang="en-US" altLang="ja-JP" sz="1200">
              <a:solidFill>
                <a:schemeClr val="dk1"/>
              </a:solidFill>
              <a:effectLst/>
              <a:latin typeface="+mn-lt"/>
              <a:ea typeface="+mn-ea"/>
              <a:cs typeface="+mn-cs"/>
            </a:rPr>
            <a:t>2</a:t>
          </a:r>
          <a:r>
            <a:rPr kumimoji="1" lang="ja-JP" altLang="ja-JP" sz="1200">
              <a:solidFill>
                <a:schemeClr val="dk1"/>
              </a:solidFill>
              <a:effectLst/>
              <a:latin typeface="+mn-lt"/>
              <a:ea typeface="+mn-ea"/>
              <a:cs typeface="+mn-cs"/>
            </a:rPr>
            <a:t>項に規定する公共用の施設の整備又はその他の生活環境の改善もしくは開発の円滑な実施に寄与する事業を行うために要する経費へ充てるために使用しています。</a:t>
          </a:r>
          <a:endParaRPr lang="ja-JP" altLang="ja-JP" sz="16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特定防衛施設周辺整備調整交付金事業基金は、リサイクルプラザ</a:t>
          </a:r>
          <a:r>
            <a:rPr kumimoji="1" lang="ja-JP" altLang="en-US" sz="1200">
              <a:solidFill>
                <a:schemeClr val="dk1"/>
              </a:solidFill>
              <a:effectLst/>
              <a:latin typeface="+mn-lt"/>
              <a:ea typeface="+mn-ea"/>
              <a:cs typeface="+mn-cs"/>
            </a:rPr>
            <a:t>の</a:t>
          </a:r>
          <a:r>
            <a:rPr kumimoji="1" lang="ja-JP" altLang="ja-JP" sz="1200">
              <a:solidFill>
                <a:schemeClr val="dk1"/>
              </a:solidFill>
              <a:effectLst/>
              <a:latin typeface="+mn-lt"/>
              <a:ea typeface="+mn-ea"/>
              <a:cs typeface="+mn-cs"/>
            </a:rPr>
            <a:t>運転業務</a:t>
          </a:r>
          <a:r>
            <a:rPr kumimoji="1" lang="ja-JP" altLang="en-US" sz="1200">
              <a:solidFill>
                <a:schemeClr val="dk1"/>
              </a:solidFill>
              <a:effectLst/>
              <a:latin typeface="+mn-lt"/>
              <a:ea typeface="+mn-ea"/>
              <a:cs typeface="+mn-cs"/>
            </a:rPr>
            <a:t>等</a:t>
          </a:r>
          <a:r>
            <a:rPr kumimoji="1" lang="ja-JP" altLang="ja-JP" sz="1200">
              <a:solidFill>
                <a:schemeClr val="dk1"/>
              </a:solidFill>
              <a:effectLst/>
              <a:latin typeface="+mn-lt"/>
              <a:ea typeface="+mn-ea"/>
              <a:cs typeface="+mn-cs"/>
            </a:rPr>
            <a:t>に</a:t>
          </a:r>
          <a:r>
            <a:rPr kumimoji="1" lang="ja-JP" altLang="en-US" sz="1200">
              <a:solidFill>
                <a:schemeClr val="dk1"/>
              </a:solidFill>
              <a:effectLst/>
              <a:latin typeface="+mn-lt"/>
              <a:ea typeface="+mn-ea"/>
              <a:cs typeface="+mn-cs"/>
            </a:rPr>
            <a:t>充当するため、当該年度の</a:t>
          </a:r>
          <a:r>
            <a:rPr kumimoji="1" lang="ja-JP" altLang="ja-JP" sz="1200" b="0" i="0" u="none" strike="noStrike" kern="0" cap="none" spc="0" normalizeH="0" baseline="0" noProof="0">
              <a:ln>
                <a:noFill/>
              </a:ln>
              <a:solidFill>
                <a:prstClr val="black"/>
              </a:solidFill>
              <a:effectLst/>
              <a:uLnTx/>
              <a:uFillTx/>
              <a:latin typeface="+mn-lt"/>
              <a:ea typeface="+mn-ea"/>
              <a:cs typeface="+mn-cs"/>
            </a:rPr>
            <a:t>特定防衛施設周辺整備調整交付金</a:t>
          </a:r>
          <a:r>
            <a:rPr kumimoji="1" lang="ja-JP" altLang="en-US" sz="1200" b="0" i="0" u="none" strike="noStrike" kern="0" cap="none" spc="0" normalizeH="0" baseline="0" noProof="0">
              <a:ln>
                <a:noFill/>
              </a:ln>
              <a:solidFill>
                <a:prstClr val="black"/>
              </a:solidFill>
              <a:effectLst/>
              <a:uLnTx/>
              <a:uFillTx/>
              <a:latin typeface="+mn-lt"/>
              <a:ea typeface="+mn-ea"/>
              <a:cs typeface="+mn-cs"/>
            </a:rPr>
            <a:t>の一部を基金へ積み立てています。</a:t>
          </a:r>
          <a:r>
            <a:rPr kumimoji="1" lang="ja-JP" altLang="ja-JP" sz="1200">
              <a:solidFill>
                <a:schemeClr val="dk1"/>
              </a:solidFill>
              <a:effectLst/>
              <a:latin typeface="+mn-lt"/>
              <a:ea typeface="+mn-ea"/>
              <a:cs typeface="+mn-cs"/>
            </a:rPr>
            <a:t>一方</a:t>
          </a:r>
          <a:r>
            <a:rPr kumimoji="1" lang="ja-JP" altLang="en-US" sz="1200">
              <a:solidFill>
                <a:schemeClr val="dk1"/>
              </a:solidFill>
              <a:effectLst/>
              <a:latin typeface="+mn-lt"/>
              <a:ea typeface="+mn-ea"/>
              <a:cs typeface="+mn-cs"/>
            </a:rPr>
            <a:t>で</a:t>
          </a:r>
          <a:r>
            <a:rPr kumimoji="1" lang="ja-JP" altLang="ja-JP" sz="1200">
              <a:solidFill>
                <a:schemeClr val="dk1"/>
              </a:solidFill>
              <a:effectLst/>
              <a:latin typeface="+mn-lt"/>
              <a:ea typeface="+mn-ea"/>
              <a:cs typeface="+mn-cs"/>
            </a:rPr>
            <a:t>、令和</a:t>
          </a:r>
          <a:r>
            <a:rPr kumimoji="1" lang="en-US" altLang="ja-JP" sz="1200">
              <a:solidFill>
                <a:schemeClr val="dk1"/>
              </a:solidFill>
              <a:effectLst/>
              <a:latin typeface="+mn-lt"/>
              <a:ea typeface="+mn-ea"/>
              <a:cs typeface="+mn-cs"/>
            </a:rPr>
            <a:t>6</a:t>
          </a:r>
          <a:r>
            <a:rPr kumimoji="1" lang="ja-JP" altLang="ja-JP" sz="1200">
              <a:solidFill>
                <a:schemeClr val="dk1"/>
              </a:solidFill>
              <a:effectLst/>
              <a:latin typeface="+mn-lt"/>
              <a:ea typeface="+mn-ea"/>
              <a:cs typeface="+mn-cs"/>
            </a:rPr>
            <a:t>年度</a:t>
          </a:r>
          <a:r>
            <a:rPr kumimoji="1" lang="ja-JP" altLang="en-US" sz="1200">
              <a:solidFill>
                <a:schemeClr val="dk1"/>
              </a:solidFill>
              <a:effectLst/>
              <a:latin typeface="+mn-lt"/>
              <a:ea typeface="+mn-ea"/>
              <a:cs typeface="+mn-cs"/>
            </a:rPr>
            <a:t>は</a:t>
          </a:r>
          <a:r>
            <a:rPr kumimoji="1" lang="ja-JP" altLang="ja-JP" sz="1200">
              <a:solidFill>
                <a:schemeClr val="dk1"/>
              </a:solidFill>
              <a:effectLst/>
              <a:latin typeface="+mn-lt"/>
              <a:ea typeface="+mn-ea"/>
              <a:cs typeface="+mn-cs"/>
            </a:rPr>
            <a:t>高齢者福祉センター</a:t>
          </a:r>
          <a:r>
            <a:rPr kumimoji="1" lang="ja-JP" altLang="en-US" sz="1200">
              <a:solidFill>
                <a:schemeClr val="dk1"/>
              </a:solidFill>
              <a:effectLst/>
              <a:latin typeface="+mn-lt"/>
              <a:ea typeface="+mn-ea"/>
              <a:cs typeface="+mn-cs"/>
            </a:rPr>
            <a:t>の</a:t>
          </a:r>
          <a:r>
            <a:rPr kumimoji="1" lang="ja-JP" altLang="ja-JP" sz="1200">
              <a:solidFill>
                <a:schemeClr val="dk1"/>
              </a:solidFill>
              <a:effectLst/>
              <a:latin typeface="+mn-lt"/>
              <a:ea typeface="+mn-ea"/>
              <a:cs typeface="+mn-cs"/>
            </a:rPr>
            <a:t>改修工事へ</a:t>
          </a:r>
          <a:r>
            <a:rPr kumimoji="1" lang="ja-JP" altLang="en-US" sz="1200">
              <a:solidFill>
                <a:schemeClr val="dk1"/>
              </a:solidFill>
              <a:effectLst/>
              <a:latin typeface="+mn-lt"/>
              <a:ea typeface="+mn-ea"/>
              <a:cs typeface="+mn-cs"/>
            </a:rPr>
            <a:t>約</a:t>
          </a:r>
          <a:r>
            <a:rPr kumimoji="1" lang="en-US" altLang="ja-JP" sz="1200">
              <a:solidFill>
                <a:schemeClr val="dk1"/>
              </a:solidFill>
              <a:effectLst/>
              <a:latin typeface="+mn-lt"/>
              <a:ea typeface="+mn-ea"/>
              <a:cs typeface="+mn-cs"/>
            </a:rPr>
            <a:t>4</a:t>
          </a:r>
          <a:r>
            <a:rPr kumimoji="1" lang="ja-JP" altLang="en-US" sz="1200">
              <a:solidFill>
                <a:schemeClr val="dk1"/>
              </a:solidFill>
              <a:effectLst/>
              <a:latin typeface="+mn-lt"/>
              <a:ea typeface="+mn-ea"/>
              <a:cs typeface="+mn-cs"/>
            </a:rPr>
            <a:t>億</a:t>
          </a:r>
          <a:r>
            <a:rPr kumimoji="1" lang="en-US" altLang="ja-JP" sz="1200">
              <a:solidFill>
                <a:schemeClr val="dk1"/>
              </a:solidFill>
              <a:effectLst/>
              <a:latin typeface="+mn-lt"/>
              <a:ea typeface="+mn-ea"/>
              <a:cs typeface="+mn-cs"/>
            </a:rPr>
            <a:t>3,800</a:t>
          </a:r>
          <a:r>
            <a:rPr kumimoji="1" lang="ja-JP" altLang="en-US" sz="1200">
              <a:solidFill>
                <a:schemeClr val="dk1"/>
              </a:solidFill>
              <a:effectLst/>
              <a:latin typeface="+mn-lt"/>
              <a:ea typeface="+mn-ea"/>
              <a:cs typeface="+mn-cs"/>
            </a:rPr>
            <a:t>万円を繰り入れたため</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残高は</a:t>
          </a:r>
          <a:r>
            <a:rPr kumimoji="1" lang="ja-JP" altLang="ja-JP" sz="1200">
              <a:solidFill>
                <a:schemeClr val="dk1"/>
              </a:solidFill>
              <a:effectLst/>
              <a:latin typeface="+mn-lt"/>
              <a:ea typeface="+mn-ea"/>
              <a:cs typeface="+mn-cs"/>
            </a:rPr>
            <a:t>前年度比で約</a:t>
          </a:r>
          <a:r>
            <a:rPr kumimoji="1" lang="en-US" altLang="ja-JP" sz="1200">
              <a:solidFill>
                <a:schemeClr val="dk1"/>
              </a:solidFill>
              <a:effectLst/>
              <a:latin typeface="+mn-lt"/>
              <a:ea typeface="+mn-ea"/>
              <a:cs typeface="+mn-cs"/>
            </a:rPr>
            <a:t>3</a:t>
          </a:r>
          <a:r>
            <a:rPr kumimoji="1" lang="ja-JP" altLang="ja-JP" sz="1200">
              <a:solidFill>
                <a:schemeClr val="dk1"/>
              </a:solidFill>
              <a:effectLst/>
              <a:latin typeface="+mn-lt"/>
              <a:ea typeface="+mn-ea"/>
              <a:cs typeface="+mn-cs"/>
            </a:rPr>
            <a:t>億</a:t>
          </a:r>
          <a:r>
            <a:rPr kumimoji="1" lang="en-US" altLang="ja-JP" sz="1200">
              <a:solidFill>
                <a:schemeClr val="dk1"/>
              </a:solidFill>
              <a:effectLst/>
              <a:latin typeface="+mn-lt"/>
              <a:ea typeface="+mn-ea"/>
              <a:cs typeface="+mn-cs"/>
            </a:rPr>
            <a:t>1,000</a:t>
          </a:r>
          <a:r>
            <a:rPr kumimoji="1" lang="ja-JP" altLang="ja-JP" sz="1200">
              <a:solidFill>
                <a:schemeClr val="dk1"/>
              </a:solidFill>
              <a:effectLst/>
              <a:latin typeface="+mn-lt"/>
              <a:ea typeface="+mn-ea"/>
              <a:cs typeface="+mn-cs"/>
            </a:rPr>
            <a:t>万円</a:t>
          </a:r>
          <a:r>
            <a:rPr kumimoji="1" lang="ja-JP" altLang="en-US" sz="1200">
              <a:solidFill>
                <a:schemeClr val="dk1"/>
              </a:solidFill>
              <a:effectLst/>
              <a:latin typeface="+mn-lt"/>
              <a:ea typeface="+mn-ea"/>
              <a:cs typeface="+mn-cs"/>
            </a:rPr>
            <a:t>減少</a:t>
          </a:r>
          <a:r>
            <a:rPr kumimoji="1" lang="ja-JP" altLang="ja-JP" sz="1200">
              <a:solidFill>
                <a:schemeClr val="dk1"/>
              </a:solidFill>
              <a:effectLst/>
              <a:latin typeface="+mn-lt"/>
              <a:ea typeface="+mn-ea"/>
              <a:cs typeface="+mn-cs"/>
            </a:rPr>
            <a:t>し</a:t>
          </a:r>
          <a:r>
            <a:rPr kumimoji="1" lang="ja-JP" altLang="en-US" sz="1200">
              <a:solidFill>
                <a:schemeClr val="dk1"/>
              </a:solidFill>
              <a:effectLst/>
              <a:latin typeface="+mn-lt"/>
              <a:ea typeface="+mn-ea"/>
              <a:cs typeface="+mn-cs"/>
            </a:rPr>
            <a:t>ました</a:t>
          </a:r>
          <a:r>
            <a:rPr kumimoji="1" lang="ja-JP" altLang="ja-JP" sz="1200">
              <a:solidFill>
                <a:schemeClr val="dk1"/>
              </a:solidFill>
              <a:effectLst/>
              <a:latin typeface="+mn-lt"/>
              <a:ea typeface="+mn-ea"/>
              <a:cs typeface="+mn-cs"/>
            </a:rPr>
            <a:t>。</a:t>
          </a:r>
          <a:endParaRPr lang="ja-JP" altLang="ja-JP" sz="1600">
            <a:effectLst/>
          </a:endParaRPr>
        </a:p>
        <a:p>
          <a:r>
            <a:rPr kumimoji="1" lang="ja-JP" altLang="ja-JP" sz="1200">
              <a:solidFill>
                <a:schemeClr val="dk1"/>
              </a:solidFill>
              <a:effectLst/>
              <a:latin typeface="+mn-lt"/>
              <a:ea typeface="+mn-ea"/>
              <a:cs typeface="+mn-cs"/>
            </a:rPr>
            <a:t>　公共施設建設基金は、利子のみを積み立てた</a:t>
          </a:r>
          <a:r>
            <a:rPr kumimoji="1" lang="ja-JP" altLang="en-US" sz="1200">
              <a:solidFill>
                <a:schemeClr val="dk1"/>
              </a:solidFill>
              <a:effectLst/>
              <a:latin typeface="+mn-lt"/>
              <a:ea typeface="+mn-ea"/>
              <a:cs typeface="+mn-cs"/>
            </a:rPr>
            <a:t>ものの</a:t>
          </a:r>
          <a:r>
            <a:rPr kumimoji="1" lang="ja-JP" altLang="ja-JP" sz="1200">
              <a:solidFill>
                <a:schemeClr val="dk1"/>
              </a:solidFill>
              <a:effectLst/>
              <a:latin typeface="+mn-lt"/>
              <a:ea typeface="+mn-ea"/>
              <a:cs typeface="+mn-cs"/>
            </a:rPr>
            <a:t>、複数事業へ充当</a:t>
          </a:r>
          <a:r>
            <a:rPr kumimoji="1" lang="ja-JP" altLang="en-US" sz="1200">
              <a:solidFill>
                <a:schemeClr val="dk1"/>
              </a:solidFill>
              <a:effectLst/>
              <a:latin typeface="+mn-lt"/>
              <a:ea typeface="+mn-ea"/>
              <a:cs typeface="+mn-cs"/>
            </a:rPr>
            <a:t>したため</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残高は</a:t>
          </a:r>
          <a:r>
            <a:rPr kumimoji="1" lang="ja-JP" altLang="ja-JP" sz="1200">
              <a:solidFill>
                <a:schemeClr val="dk1"/>
              </a:solidFill>
              <a:effectLst/>
              <a:latin typeface="+mn-lt"/>
              <a:ea typeface="+mn-ea"/>
              <a:cs typeface="+mn-cs"/>
            </a:rPr>
            <a:t>前年度比で約</a:t>
          </a:r>
          <a:r>
            <a:rPr kumimoji="1" lang="en-US" altLang="ja-JP" sz="1200">
              <a:solidFill>
                <a:schemeClr val="dk1"/>
              </a:solidFill>
              <a:effectLst/>
              <a:latin typeface="+mn-lt"/>
              <a:ea typeface="+mn-ea"/>
              <a:cs typeface="+mn-cs"/>
            </a:rPr>
            <a:t>8,800</a:t>
          </a:r>
          <a:r>
            <a:rPr kumimoji="1" lang="ja-JP" altLang="ja-JP" sz="1200">
              <a:solidFill>
                <a:schemeClr val="dk1"/>
              </a:solidFill>
              <a:effectLst/>
              <a:latin typeface="+mn-lt"/>
              <a:ea typeface="+mn-ea"/>
              <a:cs typeface="+mn-cs"/>
            </a:rPr>
            <a:t>万円減少し</a:t>
          </a:r>
          <a:r>
            <a:rPr kumimoji="1" lang="ja-JP" altLang="en-US" sz="1200">
              <a:solidFill>
                <a:schemeClr val="dk1"/>
              </a:solidFill>
              <a:effectLst/>
              <a:latin typeface="+mn-lt"/>
              <a:ea typeface="+mn-ea"/>
              <a:cs typeface="+mn-cs"/>
            </a:rPr>
            <a:t>ました</a:t>
          </a:r>
          <a:r>
            <a:rPr kumimoji="1" lang="ja-JP" altLang="ja-JP" sz="1200">
              <a:solidFill>
                <a:schemeClr val="dk1"/>
              </a:solidFill>
              <a:effectLst/>
              <a:latin typeface="+mn-lt"/>
              <a:ea typeface="+mn-ea"/>
              <a:cs typeface="+mn-cs"/>
            </a:rPr>
            <a:t>。</a:t>
          </a:r>
          <a:endParaRPr lang="ja-JP" altLang="ja-JP" sz="16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公共施設建設基金は、施設の老朽化に伴う改修工事等</a:t>
          </a:r>
          <a:r>
            <a:rPr kumimoji="1" lang="ja-JP" altLang="en-US" sz="1200">
              <a:solidFill>
                <a:schemeClr val="dk1"/>
              </a:solidFill>
              <a:effectLst/>
              <a:latin typeface="+mn-lt"/>
              <a:ea typeface="+mn-ea"/>
              <a:cs typeface="+mn-cs"/>
            </a:rPr>
            <a:t>に備え</a:t>
          </a:r>
          <a:r>
            <a:rPr kumimoji="1" lang="ja-JP" altLang="ja-JP" sz="1200">
              <a:solidFill>
                <a:schemeClr val="dk1"/>
              </a:solidFill>
              <a:effectLst/>
              <a:latin typeface="+mn-lt"/>
              <a:ea typeface="+mn-ea"/>
              <a:cs typeface="+mn-cs"/>
            </a:rPr>
            <a:t>、計画的に活用していきます。</a:t>
          </a:r>
          <a:endParaRPr lang="ja-JP" altLang="ja-JP" sz="1600">
            <a:effectLst/>
          </a:endParaRPr>
        </a:p>
        <a:p>
          <a:r>
            <a:rPr kumimoji="1" lang="ja-JP" altLang="ja-JP" sz="1200">
              <a:solidFill>
                <a:schemeClr val="dk1"/>
              </a:solidFill>
              <a:effectLst/>
              <a:latin typeface="+mn-lt"/>
              <a:ea typeface="+mn-ea"/>
              <a:cs typeface="+mn-cs"/>
            </a:rPr>
            <a:t>　特定防衛施設周辺整備調整交付金事業基金は、引き続き充当可能な事業</a:t>
          </a:r>
          <a:r>
            <a:rPr kumimoji="1" lang="ja-JP" altLang="en-US" sz="1200">
              <a:solidFill>
                <a:schemeClr val="dk1"/>
              </a:solidFill>
              <a:effectLst/>
              <a:latin typeface="+mn-lt"/>
              <a:ea typeface="+mn-ea"/>
              <a:cs typeface="+mn-cs"/>
            </a:rPr>
            <a:t>を</a:t>
          </a:r>
          <a:r>
            <a:rPr kumimoji="1" lang="ja-JP" altLang="ja-JP" sz="1200">
              <a:solidFill>
                <a:schemeClr val="dk1"/>
              </a:solidFill>
              <a:effectLst/>
              <a:latin typeface="+mn-lt"/>
              <a:ea typeface="+mn-ea"/>
              <a:cs typeface="+mn-cs"/>
            </a:rPr>
            <a:t>選定</a:t>
          </a:r>
          <a:r>
            <a:rPr kumimoji="1" lang="ja-JP" altLang="en-US" sz="1200">
              <a:solidFill>
                <a:schemeClr val="dk1"/>
              </a:solidFill>
              <a:effectLst/>
              <a:latin typeface="+mn-lt"/>
              <a:ea typeface="+mn-ea"/>
              <a:cs typeface="+mn-cs"/>
            </a:rPr>
            <a:t>し</a:t>
          </a:r>
          <a:r>
            <a:rPr kumimoji="1" lang="ja-JP" altLang="ja-JP" sz="1200">
              <a:solidFill>
                <a:schemeClr val="dk1"/>
              </a:solidFill>
              <a:effectLst/>
              <a:latin typeface="+mn-lt"/>
              <a:ea typeface="+mn-ea"/>
              <a:cs typeface="+mn-cs"/>
            </a:rPr>
            <a:t>、計画的な運用を行っていきます。</a:t>
          </a:r>
          <a:endParaRPr lang="ja-JP" altLang="ja-JP" sz="1600">
            <a:effectLst/>
          </a:endParaRPr>
        </a:p>
        <a:p>
          <a:r>
            <a:rPr kumimoji="1" lang="ja-JP" altLang="ja-JP" sz="1200">
              <a:solidFill>
                <a:schemeClr val="dk1"/>
              </a:solidFill>
              <a:effectLst/>
              <a:latin typeface="+mn-lt"/>
              <a:ea typeface="+mn-ea"/>
              <a:cs typeface="+mn-cs"/>
            </a:rPr>
            <a:t>　多摩都市モノレール基金は、</a:t>
          </a:r>
          <a:r>
            <a:rPr kumimoji="1" lang="ja-JP" altLang="en-US" sz="1200">
              <a:solidFill>
                <a:schemeClr val="dk1"/>
              </a:solidFill>
              <a:effectLst/>
              <a:latin typeface="+mn-lt"/>
              <a:ea typeface="+mn-ea"/>
              <a:cs typeface="+mn-cs"/>
            </a:rPr>
            <a:t>令和</a:t>
          </a:r>
          <a:r>
            <a:rPr kumimoji="1" lang="en-US" altLang="ja-JP" sz="1200">
              <a:solidFill>
                <a:schemeClr val="dk1"/>
              </a:solidFill>
              <a:effectLst/>
              <a:latin typeface="+mn-lt"/>
              <a:ea typeface="+mn-ea"/>
              <a:cs typeface="+mn-cs"/>
            </a:rPr>
            <a:t>8</a:t>
          </a:r>
          <a:r>
            <a:rPr kumimoji="1" lang="ja-JP" altLang="en-US" sz="1200">
              <a:solidFill>
                <a:schemeClr val="dk1"/>
              </a:solidFill>
              <a:effectLst/>
              <a:latin typeface="+mn-lt"/>
              <a:ea typeface="+mn-ea"/>
              <a:cs typeface="+mn-cs"/>
            </a:rPr>
            <a:t>年度から支出される出資金に備え、引き続き</a:t>
          </a:r>
          <a:r>
            <a:rPr kumimoji="1" lang="ja-JP" altLang="ja-JP" sz="1200">
              <a:solidFill>
                <a:schemeClr val="dk1"/>
              </a:solidFill>
              <a:effectLst/>
              <a:latin typeface="+mn-lt"/>
              <a:ea typeface="+mn-ea"/>
              <a:cs typeface="+mn-cs"/>
            </a:rPr>
            <a:t>元金の積立を</a:t>
          </a:r>
          <a:r>
            <a:rPr kumimoji="1" lang="ja-JP" altLang="en-US" sz="1200">
              <a:solidFill>
                <a:schemeClr val="dk1"/>
              </a:solidFill>
              <a:effectLst/>
              <a:latin typeface="+mn-lt"/>
              <a:ea typeface="+mn-ea"/>
              <a:cs typeface="+mn-cs"/>
            </a:rPr>
            <a:t>進め</a:t>
          </a:r>
          <a:r>
            <a:rPr kumimoji="1" lang="ja-JP" altLang="ja-JP" sz="1200">
              <a:solidFill>
                <a:schemeClr val="dk1"/>
              </a:solidFill>
              <a:effectLst/>
              <a:latin typeface="+mn-lt"/>
              <a:ea typeface="+mn-ea"/>
              <a:cs typeface="+mn-cs"/>
            </a:rPr>
            <a:t>、積立目標額</a:t>
          </a:r>
          <a:r>
            <a:rPr kumimoji="1" lang="ja-JP" altLang="en-US" sz="1200">
              <a:solidFill>
                <a:schemeClr val="dk1"/>
              </a:solidFill>
              <a:effectLst/>
              <a:latin typeface="+mn-lt"/>
              <a:ea typeface="+mn-ea"/>
              <a:cs typeface="+mn-cs"/>
            </a:rPr>
            <a:t>の</a:t>
          </a:r>
          <a:r>
            <a:rPr kumimoji="1" lang="ja-JP" altLang="ja-JP" sz="1200">
              <a:solidFill>
                <a:schemeClr val="dk1"/>
              </a:solidFill>
              <a:effectLst/>
              <a:latin typeface="+mn-lt"/>
              <a:ea typeface="+mn-ea"/>
              <a:cs typeface="+mn-cs"/>
            </a:rPr>
            <a:t>達成</a:t>
          </a:r>
          <a:r>
            <a:rPr kumimoji="1" lang="ja-JP" altLang="en-US" sz="1200">
              <a:solidFill>
                <a:schemeClr val="dk1"/>
              </a:solidFill>
              <a:effectLst/>
              <a:latin typeface="+mn-lt"/>
              <a:ea typeface="+mn-ea"/>
              <a:cs typeface="+mn-cs"/>
            </a:rPr>
            <a:t>に向け、</a:t>
          </a:r>
          <a:r>
            <a:rPr kumimoji="1" lang="ja-JP" altLang="ja-JP" sz="1200">
              <a:solidFill>
                <a:schemeClr val="dk1"/>
              </a:solidFill>
              <a:effectLst/>
              <a:latin typeface="+mn-lt"/>
              <a:ea typeface="+mn-ea"/>
              <a:cs typeface="+mn-cs"/>
            </a:rPr>
            <a:t>計画的</a:t>
          </a:r>
          <a:r>
            <a:rPr kumimoji="1" lang="ja-JP" altLang="en-US" sz="1200">
              <a:solidFill>
                <a:schemeClr val="dk1"/>
              </a:solidFill>
              <a:effectLst/>
              <a:latin typeface="+mn-lt"/>
              <a:ea typeface="+mn-ea"/>
              <a:cs typeface="+mn-cs"/>
            </a:rPr>
            <a:t>に</a:t>
          </a:r>
          <a:r>
            <a:rPr kumimoji="1" lang="ja-JP" altLang="ja-JP" sz="1200">
              <a:solidFill>
                <a:schemeClr val="dk1"/>
              </a:solidFill>
              <a:effectLst/>
              <a:latin typeface="+mn-lt"/>
              <a:ea typeface="+mn-ea"/>
              <a:cs typeface="+mn-cs"/>
            </a:rPr>
            <a:t>事業</a:t>
          </a:r>
          <a:r>
            <a:rPr kumimoji="1" lang="ja-JP" altLang="en-US" sz="1200">
              <a:solidFill>
                <a:schemeClr val="dk1"/>
              </a:solidFill>
              <a:effectLst/>
              <a:latin typeface="+mn-lt"/>
              <a:ea typeface="+mn-ea"/>
              <a:cs typeface="+mn-cs"/>
            </a:rPr>
            <a:t>を進めます</a:t>
          </a:r>
          <a:r>
            <a:rPr kumimoji="1" lang="ja-JP" altLang="ja-JP" sz="1200">
              <a:solidFill>
                <a:schemeClr val="dk1"/>
              </a:solidFill>
              <a:effectLst/>
              <a:latin typeface="+mn-lt"/>
              <a:ea typeface="+mn-ea"/>
              <a:cs typeface="+mn-cs"/>
            </a:rPr>
            <a:t>。</a:t>
          </a:r>
          <a:endParaRPr lang="ja-JP" altLang="ja-JP" sz="1600">
            <a:effectLst/>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mn-lt"/>
              <a:ea typeface="+mn-ea"/>
              <a:cs typeface="+mn-cs"/>
            </a:rPr>
            <a:t>　</a:t>
          </a:r>
          <a:r>
            <a:rPr lang="ja-JP" altLang="en-US" sz="1600" b="0" i="0">
              <a:solidFill>
                <a:schemeClr val="dk1"/>
              </a:solidFill>
              <a:effectLst/>
              <a:latin typeface="+mn-lt"/>
              <a:ea typeface="+mn-ea"/>
              <a:cs typeface="+mn-cs"/>
            </a:rPr>
            <a:t>決算剰余金の半分と利子を合わせて約</a:t>
          </a:r>
          <a:r>
            <a:rPr lang="en-US" altLang="ja-JP" sz="1600" b="0" i="0">
              <a:solidFill>
                <a:schemeClr val="dk1"/>
              </a:solidFill>
              <a:effectLst/>
              <a:latin typeface="+mn-lt"/>
              <a:ea typeface="+mn-ea"/>
              <a:cs typeface="+mn-cs"/>
            </a:rPr>
            <a:t>1</a:t>
          </a:r>
          <a:r>
            <a:rPr lang="ja-JP" altLang="en-US" sz="1600" b="0" i="0">
              <a:solidFill>
                <a:schemeClr val="dk1"/>
              </a:solidFill>
              <a:effectLst/>
              <a:latin typeface="+mn-lt"/>
              <a:ea typeface="+mn-ea"/>
              <a:cs typeface="+mn-cs"/>
            </a:rPr>
            <a:t>億</a:t>
          </a:r>
          <a:r>
            <a:rPr lang="en-US" altLang="ja-JP" sz="1600" b="0" i="0">
              <a:solidFill>
                <a:schemeClr val="dk1"/>
              </a:solidFill>
              <a:effectLst/>
              <a:latin typeface="+mn-lt"/>
              <a:ea typeface="+mn-ea"/>
              <a:cs typeface="+mn-cs"/>
            </a:rPr>
            <a:t>9,500</a:t>
          </a:r>
          <a:r>
            <a:rPr lang="ja-JP" altLang="en-US" sz="1600" b="0" i="0">
              <a:solidFill>
                <a:schemeClr val="dk1"/>
              </a:solidFill>
              <a:effectLst/>
              <a:latin typeface="+mn-lt"/>
              <a:ea typeface="+mn-ea"/>
              <a:cs typeface="+mn-cs"/>
            </a:rPr>
            <a:t>万円を積み立てました。一方、</a:t>
          </a:r>
          <a:r>
            <a:rPr lang="en-US" altLang="ja-JP" sz="1600" b="0" i="0">
              <a:solidFill>
                <a:schemeClr val="dk1"/>
              </a:solidFill>
              <a:effectLst/>
              <a:latin typeface="+mn-lt"/>
              <a:ea typeface="+mn-ea"/>
              <a:cs typeface="+mn-cs"/>
            </a:rPr>
            <a:t>1</a:t>
          </a:r>
          <a:r>
            <a:rPr lang="ja-JP" altLang="en-US" sz="1600" b="0" i="0">
              <a:solidFill>
                <a:schemeClr val="dk1"/>
              </a:solidFill>
              <a:effectLst/>
              <a:latin typeface="+mn-lt"/>
              <a:ea typeface="+mn-ea"/>
              <a:cs typeface="+mn-cs"/>
            </a:rPr>
            <a:t>億</a:t>
          </a:r>
          <a:r>
            <a:rPr lang="en-US" altLang="ja-JP" sz="1600" b="0" i="0">
              <a:solidFill>
                <a:schemeClr val="dk1"/>
              </a:solidFill>
              <a:effectLst/>
              <a:latin typeface="+mn-lt"/>
              <a:ea typeface="+mn-ea"/>
              <a:cs typeface="+mn-cs"/>
            </a:rPr>
            <a:t>3,600</a:t>
          </a:r>
          <a:r>
            <a:rPr lang="ja-JP" altLang="en-US" sz="1600" b="0" i="0">
              <a:solidFill>
                <a:schemeClr val="dk1"/>
              </a:solidFill>
              <a:effectLst/>
              <a:latin typeface="+mn-lt"/>
              <a:ea typeface="+mn-ea"/>
              <a:cs typeface="+mn-cs"/>
            </a:rPr>
            <a:t>万円を取り崩したため、残高は前年度比で約</a:t>
          </a:r>
          <a:r>
            <a:rPr lang="en-US" altLang="ja-JP" sz="1600" b="0" i="0">
              <a:solidFill>
                <a:schemeClr val="dk1"/>
              </a:solidFill>
              <a:effectLst/>
              <a:latin typeface="+mn-lt"/>
              <a:ea typeface="+mn-ea"/>
              <a:cs typeface="+mn-cs"/>
            </a:rPr>
            <a:t>5,900</a:t>
          </a:r>
          <a:r>
            <a:rPr lang="ja-JP" altLang="en-US" sz="1600" b="0" i="0">
              <a:solidFill>
                <a:schemeClr val="dk1"/>
              </a:solidFill>
              <a:effectLst/>
              <a:latin typeface="+mn-lt"/>
              <a:ea typeface="+mn-ea"/>
              <a:cs typeface="+mn-cs"/>
            </a:rPr>
            <a:t>万円増加しました。</a:t>
          </a:r>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a:solidFill>
                <a:schemeClr val="dk1"/>
              </a:solidFill>
              <a:effectLst/>
              <a:latin typeface="+mn-lt"/>
              <a:ea typeface="+mn-ea"/>
              <a:cs typeface="+mn-cs"/>
            </a:rPr>
            <a:t>　</a:t>
          </a:r>
          <a:r>
            <a:rPr kumimoji="1" lang="ja-JP" altLang="ja-JP" sz="1600">
              <a:solidFill>
                <a:schemeClr val="dk1"/>
              </a:solidFill>
              <a:effectLst/>
              <a:latin typeface="+mn-lt"/>
              <a:ea typeface="+mn-ea"/>
              <a:cs typeface="+mn-cs"/>
            </a:rPr>
            <a:t>財政調整基金は、決算剰余金の</a:t>
          </a:r>
          <a:r>
            <a:rPr kumimoji="1" lang="en-US" altLang="ja-JP" sz="1600">
              <a:solidFill>
                <a:schemeClr val="dk1"/>
              </a:solidFill>
              <a:effectLst/>
              <a:latin typeface="+mn-lt"/>
              <a:ea typeface="+mn-ea"/>
              <a:cs typeface="+mn-cs"/>
            </a:rPr>
            <a:t>1/2</a:t>
          </a:r>
          <a:r>
            <a:rPr kumimoji="1" lang="ja-JP" altLang="ja-JP" sz="1600">
              <a:solidFill>
                <a:schemeClr val="dk1"/>
              </a:solidFill>
              <a:effectLst/>
              <a:latin typeface="+mn-lt"/>
              <a:ea typeface="+mn-ea"/>
              <a:cs typeface="+mn-cs"/>
            </a:rPr>
            <a:t>以上を積立てるとともに、最低水準の取り崩しに努めます。</a:t>
          </a:r>
          <a:endParaRPr lang="ja-JP" altLang="ja-JP" sz="20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a:solidFill>
                <a:schemeClr val="dk1"/>
              </a:solidFill>
              <a:effectLst/>
              <a:latin typeface="+mn-lt"/>
              <a:ea typeface="+mn-ea"/>
              <a:cs typeface="+mn-cs"/>
            </a:rPr>
            <a:t>　</a:t>
          </a:r>
          <a:r>
            <a:rPr kumimoji="1" lang="ja-JP" altLang="ja-JP" sz="1600">
              <a:solidFill>
                <a:schemeClr val="dk1"/>
              </a:solidFill>
              <a:effectLst/>
              <a:latin typeface="+mn-lt"/>
              <a:ea typeface="+mn-ea"/>
              <a:cs typeface="+mn-cs"/>
            </a:rPr>
            <a:t>減債基金の残高が存在しないため、増減はありません。</a:t>
          </a:r>
          <a:endParaRPr lang="ja-JP" altLang="ja-JP" sz="20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a:solidFill>
                <a:schemeClr val="dk1"/>
              </a:solidFill>
              <a:effectLst/>
              <a:latin typeface="+mn-lt"/>
              <a:ea typeface="+mn-ea"/>
              <a:cs typeface="+mn-cs"/>
            </a:rPr>
            <a:t>　</a:t>
          </a:r>
          <a:r>
            <a:rPr kumimoji="1" lang="ja-JP" altLang="ja-JP" sz="1600">
              <a:solidFill>
                <a:schemeClr val="dk1"/>
              </a:solidFill>
              <a:effectLst/>
              <a:latin typeface="+mn-lt"/>
              <a:ea typeface="+mn-ea"/>
              <a:cs typeface="+mn-cs"/>
            </a:rPr>
            <a:t>今後、減債基金を積み立てる予定はありません。</a:t>
          </a:r>
          <a:endParaRPr lang="ja-JP" altLang="ja-JP" sz="20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東京都瑞穂町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32,013
30,921
16.85
16,871,142
16,389,443
458,829
7,630,178
6,763,585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800">
              <a:solidFill>
                <a:schemeClr val="dk1"/>
              </a:solidFill>
              <a:effectLst/>
              <a:latin typeface="+mn-lt"/>
              <a:ea typeface="+mn-ea"/>
              <a:cs typeface="+mn-cs"/>
            </a:rPr>
            <a:t>　</a:t>
          </a:r>
          <a:r>
            <a:rPr kumimoji="1" lang="ja-JP" altLang="ja-JP" sz="900">
              <a:solidFill>
                <a:schemeClr val="dk1"/>
              </a:solidFill>
              <a:effectLst/>
              <a:latin typeface="+mn-lt"/>
              <a:ea typeface="+mn-ea"/>
              <a:cs typeface="+mn-cs"/>
            </a:rPr>
            <a:t>基準財政収入額は、</a:t>
          </a:r>
          <a:r>
            <a:rPr kumimoji="1" lang="ja-JP" altLang="en-US" sz="900">
              <a:solidFill>
                <a:schemeClr val="dk1"/>
              </a:solidFill>
              <a:effectLst/>
              <a:latin typeface="+mn-lt"/>
              <a:ea typeface="+mn-ea"/>
              <a:cs typeface="+mn-cs"/>
            </a:rPr>
            <a:t>前年度から約</a:t>
          </a:r>
          <a:r>
            <a:rPr kumimoji="1" lang="en-US" altLang="ja-JP" sz="900">
              <a:solidFill>
                <a:schemeClr val="dk1"/>
              </a:solidFill>
              <a:effectLst/>
              <a:latin typeface="+mn-lt"/>
              <a:ea typeface="+mn-ea"/>
              <a:cs typeface="+mn-cs"/>
            </a:rPr>
            <a:t>5,100</a:t>
          </a:r>
          <a:r>
            <a:rPr kumimoji="1" lang="ja-JP" altLang="en-US" sz="900">
              <a:solidFill>
                <a:schemeClr val="dk1"/>
              </a:solidFill>
              <a:effectLst/>
              <a:latin typeface="+mn-lt"/>
              <a:ea typeface="+mn-ea"/>
              <a:cs typeface="+mn-cs"/>
            </a:rPr>
            <a:t>万円（</a:t>
          </a:r>
          <a:r>
            <a:rPr kumimoji="1" lang="en-US" altLang="ja-JP" sz="900">
              <a:solidFill>
                <a:schemeClr val="dk1"/>
              </a:solidFill>
              <a:effectLst/>
              <a:latin typeface="+mn-lt"/>
              <a:ea typeface="+mn-ea"/>
              <a:cs typeface="+mn-cs"/>
            </a:rPr>
            <a:t>+0.9</a:t>
          </a:r>
          <a:r>
            <a:rPr kumimoji="1" lang="ja-JP" altLang="en-US" sz="900">
              <a:solidFill>
                <a:schemeClr val="dk1"/>
              </a:solidFill>
              <a:effectLst/>
              <a:latin typeface="+mn-lt"/>
              <a:ea typeface="+mn-ea"/>
              <a:cs typeface="+mn-cs"/>
            </a:rPr>
            <a:t>％）の増加となりました。これは主に、企業</a:t>
          </a:r>
          <a:r>
            <a:rPr kumimoji="1" lang="ja-JP" altLang="ja-JP" sz="900">
              <a:solidFill>
                <a:schemeClr val="dk1"/>
              </a:solidFill>
              <a:effectLst/>
              <a:latin typeface="+mn-lt"/>
              <a:ea typeface="+mn-ea"/>
              <a:cs typeface="+mn-cs"/>
            </a:rPr>
            <a:t>の</a:t>
          </a:r>
          <a:r>
            <a:rPr kumimoji="1" lang="ja-JP" altLang="en-US" sz="900">
              <a:solidFill>
                <a:schemeClr val="dk1"/>
              </a:solidFill>
              <a:effectLst/>
              <a:latin typeface="+mn-lt"/>
              <a:ea typeface="+mn-ea"/>
              <a:cs typeface="+mn-cs"/>
            </a:rPr>
            <a:t>業績が好調なことによる</a:t>
          </a:r>
          <a:r>
            <a:rPr kumimoji="1" lang="ja-JP" altLang="ja-JP" sz="900">
              <a:solidFill>
                <a:schemeClr val="dk1"/>
              </a:solidFill>
              <a:effectLst/>
              <a:latin typeface="+mn-lt"/>
              <a:ea typeface="+mn-ea"/>
              <a:cs typeface="+mn-cs"/>
            </a:rPr>
            <a:t>影響</a:t>
          </a:r>
          <a:r>
            <a:rPr kumimoji="1" lang="ja-JP" altLang="en-US" sz="900">
              <a:solidFill>
                <a:schemeClr val="dk1"/>
              </a:solidFill>
              <a:effectLst/>
              <a:latin typeface="+mn-lt"/>
              <a:ea typeface="+mn-ea"/>
              <a:cs typeface="+mn-cs"/>
            </a:rPr>
            <a:t>で、市町村民税（法人税割）の増加や、宅地</a:t>
          </a:r>
          <a:r>
            <a:rPr kumimoji="1" lang="ja-JP" altLang="ja-JP" sz="900">
              <a:solidFill>
                <a:schemeClr val="dk1"/>
              </a:solidFill>
              <a:effectLst/>
              <a:latin typeface="+mn-lt"/>
              <a:ea typeface="+mn-ea"/>
              <a:cs typeface="+mn-cs"/>
            </a:rPr>
            <a:t>の増加</a:t>
          </a:r>
          <a:r>
            <a:rPr kumimoji="1" lang="ja-JP" altLang="en-US" sz="900">
              <a:solidFill>
                <a:schemeClr val="dk1"/>
              </a:solidFill>
              <a:effectLst/>
              <a:latin typeface="+mn-lt"/>
              <a:ea typeface="+mn-ea"/>
              <a:cs typeface="+mn-cs"/>
            </a:rPr>
            <a:t>による固定資産税（土地）の増額が要因となっています。</a:t>
          </a:r>
          <a:endParaRPr lang="ja-JP" altLang="ja-JP" sz="1050">
            <a:effectLst/>
          </a:endParaRPr>
        </a:p>
        <a:p>
          <a:pPr eaLnBrk="1" fontAlgn="auto" latinLnBrk="0" hangingPunct="1"/>
          <a:r>
            <a:rPr kumimoji="1" lang="ja-JP" altLang="ja-JP" sz="900">
              <a:solidFill>
                <a:schemeClr val="dk1"/>
              </a:solidFill>
              <a:effectLst/>
              <a:latin typeface="+mn-lt"/>
              <a:ea typeface="+mn-ea"/>
              <a:cs typeface="+mn-cs"/>
            </a:rPr>
            <a:t>　また、基準財政需要額</a:t>
          </a:r>
          <a:r>
            <a:rPr kumimoji="1" lang="ja-JP" altLang="en-US" sz="900">
              <a:solidFill>
                <a:schemeClr val="dk1"/>
              </a:solidFill>
              <a:effectLst/>
              <a:latin typeface="+mn-lt"/>
              <a:ea typeface="+mn-ea"/>
              <a:cs typeface="+mn-cs"/>
            </a:rPr>
            <a:t>は</a:t>
          </a:r>
          <a:r>
            <a:rPr kumimoji="1" lang="ja-JP" altLang="ja-JP" sz="900">
              <a:solidFill>
                <a:schemeClr val="dk1"/>
              </a:solidFill>
              <a:effectLst/>
              <a:latin typeface="+mn-lt"/>
              <a:ea typeface="+mn-ea"/>
              <a:cs typeface="+mn-cs"/>
            </a:rPr>
            <a:t>、</a:t>
          </a:r>
          <a:r>
            <a:rPr kumimoji="1" lang="ja-JP" altLang="en-US" sz="900">
              <a:solidFill>
                <a:schemeClr val="dk1"/>
              </a:solidFill>
              <a:effectLst/>
              <a:latin typeface="+mn-lt"/>
              <a:ea typeface="+mn-ea"/>
              <a:cs typeface="+mn-cs"/>
            </a:rPr>
            <a:t>前年度から約</a:t>
          </a:r>
          <a:r>
            <a:rPr kumimoji="1" lang="en-US" altLang="ja-JP" sz="900">
              <a:solidFill>
                <a:schemeClr val="dk1"/>
              </a:solidFill>
              <a:effectLst/>
              <a:latin typeface="+mn-lt"/>
              <a:ea typeface="+mn-ea"/>
              <a:cs typeface="+mn-cs"/>
            </a:rPr>
            <a:t>1</a:t>
          </a:r>
          <a:r>
            <a:rPr kumimoji="1" lang="ja-JP" altLang="en-US" sz="900">
              <a:solidFill>
                <a:schemeClr val="dk1"/>
              </a:solidFill>
              <a:effectLst/>
              <a:latin typeface="+mn-lt"/>
              <a:ea typeface="+mn-ea"/>
              <a:cs typeface="+mn-cs"/>
            </a:rPr>
            <a:t>億</a:t>
          </a:r>
          <a:r>
            <a:rPr kumimoji="1" lang="en-US" altLang="ja-JP" sz="900">
              <a:solidFill>
                <a:schemeClr val="dk1"/>
              </a:solidFill>
              <a:effectLst/>
              <a:latin typeface="+mn-lt"/>
              <a:ea typeface="+mn-ea"/>
              <a:cs typeface="+mn-cs"/>
            </a:rPr>
            <a:t>6,200</a:t>
          </a:r>
          <a:r>
            <a:rPr kumimoji="1" lang="ja-JP" altLang="en-US" sz="900">
              <a:solidFill>
                <a:schemeClr val="dk1"/>
              </a:solidFill>
              <a:effectLst/>
              <a:latin typeface="+mn-lt"/>
              <a:ea typeface="+mn-ea"/>
              <a:cs typeface="+mn-cs"/>
            </a:rPr>
            <a:t>万円（</a:t>
          </a:r>
          <a:r>
            <a:rPr kumimoji="1" lang="en-US" altLang="ja-JP" sz="900">
              <a:solidFill>
                <a:schemeClr val="dk1"/>
              </a:solidFill>
              <a:effectLst/>
              <a:latin typeface="+mn-lt"/>
              <a:ea typeface="+mn-ea"/>
              <a:cs typeface="+mn-cs"/>
            </a:rPr>
            <a:t>+2.8</a:t>
          </a:r>
          <a:r>
            <a:rPr kumimoji="1" lang="ja-JP" altLang="en-US" sz="900">
              <a:solidFill>
                <a:schemeClr val="dk1"/>
              </a:solidFill>
              <a:effectLst/>
              <a:latin typeface="+mn-lt"/>
              <a:ea typeface="+mn-ea"/>
              <a:cs typeface="+mn-cs"/>
            </a:rPr>
            <a:t>％）の増加となりました。これは、公共施設の光熱費や委託料などの維持管理経費、および給与改定に要する経費により、包括算定経費が増加したことなどによるものです。</a:t>
          </a:r>
          <a:endParaRPr kumimoji="1" lang="en-US" altLang="ja-JP" sz="900">
            <a:solidFill>
              <a:schemeClr val="dk1"/>
            </a:solidFill>
            <a:effectLst/>
            <a:latin typeface="+mn-lt"/>
            <a:ea typeface="+mn-ea"/>
            <a:cs typeface="+mn-cs"/>
          </a:endParaRPr>
        </a:p>
        <a:p>
          <a:pPr eaLnBrk="1" fontAlgn="auto" latinLnBrk="0" hangingPunct="1"/>
          <a:r>
            <a:rPr kumimoji="1" lang="ja-JP" altLang="en-US" sz="900">
              <a:solidFill>
                <a:schemeClr val="dk1"/>
              </a:solidFill>
              <a:effectLst/>
              <a:latin typeface="+mn-lt"/>
              <a:ea typeface="+mn-ea"/>
              <a:cs typeface="+mn-cs"/>
            </a:rPr>
            <a:t>　令和</a:t>
          </a:r>
          <a:r>
            <a:rPr kumimoji="1" lang="en-US" altLang="ja-JP" sz="900">
              <a:solidFill>
                <a:schemeClr val="dk1"/>
              </a:solidFill>
              <a:effectLst/>
              <a:latin typeface="+mn-lt"/>
              <a:ea typeface="+mn-ea"/>
              <a:cs typeface="+mn-cs"/>
            </a:rPr>
            <a:t>6</a:t>
          </a:r>
          <a:r>
            <a:rPr kumimoji="1" lang="ja-JP" altLang="en-US" sz="900">
              <a:solidFill>
                <a:schemeClr val="dk1"/>
              </a:solidFill>
              <a:effectLst/>
              <a:latin typeface="+mn-lt"/>
              <a:ea typeface="+mn-ea"/>
              <a:cs typeface="+mn-cs"/>
            </a:rPr>
            <a:t>年度単年度の財政力指数は、</a:t>
          </a:r>
          <a:r>
            <a:rPr kumimoji="1" lang="en-US" altLang="ja-JP" sz="900">
              <a:solidFill>
                <a:schemeClr val="dk1"/>
              </a:solidFill>
              <a:effectLst/>
              <a:latin typeface="+mn-lt"/>
              <a:ea typeface="+mn-ea"/>
              <a:cs typeface="+mn-cs"/>
            </a:rPr>
            <a:t>0.995</a:t>
          </a:r>
          <a:r>
            <a:rPr kumimoji="1" lang="ja-JP" altLang="en-US" sz="900">
              <a:solidFill>
                <a:schemeClr val="dk1"/>
              </a:solidFill>
              <a:effectLst/>
              <a:latin typeface="+mn-lt"/>
              <a:ea typeface="+mn-ea"/>
              <a:cs typeface="+mn-cs"/>
            </a:rPr>
            <a:t>と</a:t>
          </a:r>
          <a:r>
            <a:rPr kumimoji="1" lang="en-US" altLang="ja-JP" sz="900">
              <a:solidFill>
                <a:schemeClr val="dk1"/>
              </a:solidFill>
              <a:effectLst/>
              <a:latin typeface="+mn-lt"/>
              <a:ea typeface="+mn-ea"/>
              <a:cs typeface="+mn-cs"/>
            </a:rPr>
            <a:t>1.0</a:t>
          </a:r>
          <a:r>
            <a:rPr kumimoji="1" lang="ja-JP" altLang="en-US" sz="900">
              <a:solidFill>
                <a:schemeClr val="dk1"/>
              </a:solidFill>
              <a:effectLst/>
              <a:latin typeface="+mn-lt"/>
              <a:ea typeface="+mn-ea"/>
              <a:cs typeface="+mn-cs"/>
            </a:rPr>
            <a:t>を下回りましたが、</a:t>
          </a:r>
          <a:r>
            <a:rPr kumimoji="1" lang="en-US" altLang="ja-JP" sz="900">
              <a:solidFill>
                <a:schemeClr val="dk1"/>
              </a:solidFill>
              <a:effectLst/>
              <a:latin typeface="+mn-lt"/>
              <a:ea typeface="+mn-ea"/>
              <a:cs typeface="+mn-cs"/>
            </a:rPr>
            <a:t>3</a:t>
          </a:r>
          <a:r>
            <a:rPr kumimoji="1" lang="ja-JP" altLang="en-US" sz="900">
              <a:solidFill>
                <a:schemeClr val="dk1"/>
              </a:solidFill>
              <a:effectLst/>
              <a:latin typeface="+mn-lt"/>
              <a:ea typeface="+mn-ea"/>
              <a:cs typeface="+mn-cs"/>
            </a:rPr>
            <a:t>か年平均では、</a:t>
          </a:r>
          <a:r>
            <a:rPr kumimoji="1" lang="en-US" altLang="ja-JP" sz="900">
              <a:solidFill>
                <a:schemeClr val="dk1"/>
              </a:solidFill>
              <a:effectLst/>
              <a:latin typeface="+mn-lt"/>
              <a:ea typeface="+mn-ea"/>
              <a:cs typeface="+mn-cs"/>
            </a:rPr>
            <a:t>1.00</a:t>
          </a:r>
          <a:r>
            <a:rPr kumimoji="1" lang="ja-JP" altLang="en-US" sz="900">
              <a:solidFill>
                <a:schemeClr val="dk1"/>
              </a:solidFill>
              <a:effectLst/>
              <a:latin typeface="+mn-lt"/>
              <a:ea typeface="+mn-ea"/>
              <a:cs typeface="+mn-cs"/>
            </a:rPr>
            <a:t>となりました。瑞穂町は近隣市町村と比較して自主財源である税収の割合が高いため、基準財政収入額が高い水準となり、今後も財政力指数は高い数値で推移していくことが予想されます。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164395</xdr:rowOff>
    </xdr:from>
    <xdr:to>
      <xdr:col>23</xdr:col>
      <xdr:colOff>133350</xdr:colOff>
      <xdr:row>40</xdr:row>
      <xdr:rowOff>6350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85094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67327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6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6350</xdr:rowOff>
    </xdr:from>
    <xdr:to>
      <xdr:col>19</xdr:col>
      <xdr:colOff>133350</xdr:colOff>
      <xdr:row>40</xdr:row>
      <xdr:rowOff>6350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86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168222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6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164395</xdr:rowOff>
    </xdr:from>
    <xdr:to>
      <xdr:col>15</xdr:col>
      <xdr:colOff>82550</xdr:colOff>
      <xdr:row>40</xdr:row>
      <xdr:rowOff>6350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8509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150989</xdr:rowOff>
    </xdr:from>
    <xdr:to>
      <xdr:col>11</xdr:col>
      <xdr:colOff>31750</xdr:colOff>
      <xdr:row>39</xdr:row>
      <xdr:rowOff>164395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8375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113595</xdr:rowOff>
    </xdr:from>
    <xdr:to>
      <xdr:col>23</xdr:col>
      <xdr:colOff>184150</xdr:colOff>
      <xdr:row>40</xdr:row>
      <xdr:rowOff>43745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130122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64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127000</xdr:rowOff>
    </xdr:from>
    <xdr:to>
      <xdr:col>19</xdr:col>
      <xdr:colOff>184150</xdr:colOff>
      <xdr:row>40</xdr:row>
      <xdr:rowOff>57150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67327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127000</xdr:rowOff>
    </xdr:from>
    <xdr:to>
      <xdr:col>15</xdr:col>
      <xdr:colOff>133350</xdr:colOff>
      <xdr:row>40</xdr:row>
      <xdr:rowOff>57150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67327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113595</xdr:rowOff>
    </xdr:from>
    <xdr:to>
      <xdr:col>11</xdr:col>
      <xdr:colOff>82550</xdr:colOff>
      <xdr:row>40</xdr:row>
      <xdr:rowOff>43745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53922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100189</xdr:rowOff>
    </xdr:from>
    <xdr:to>
      <xdr:col>7</xdr:col>
      <xdr:colOff>31750</xdr:colOff>
      <xdr:row>40</xdr:row>
      <xdr:rowOff>30339</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78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40516</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baseline="0">
              <a:solidFill>
                <a:schemeClr val="dk1"/>
              </a:solidFill>
              <a:effectLst/>
              <a:latin typeface="+mn-lt"/>
              <a:ea typeface="+mn-ea"/>
              <a:cs typeface="+mn-cs"/>
            </a:rPr>
            <a:t>　</a:t>
          </a:r>
          <a:r>
            <a:rPr kumimoji="1" lang="ja-JP" altLang="en-US" sz="900">
              <a:solidFill>
                <a:schemeClr val="dk1"/>
              </a:solidFill>
              <a:effectLst/>
              <a:latin typeface="+mn-lt"/>
              <a:ea typeface="+mn-ea"/>
              <a:cs typeface="+mn-cs"/>
            </a:rPr>
            <a:t>分母となる経常一般財源は、企業業績が好調なことによる法人町民税の増加や、箱根ケ崎駅西土地区画整理事業区域内における、みなす課税の開始による固定資産税（土地分）の増加により、約</a:t>
          </a:r>
          <a:r>
            <a:rPr kumimoji="1" lang="en-US" altLang="ja-JP" sz="900">
              <a:solidFill>
                <a:schemeClr val="dk1"/>
              </a:solidFill>
              <a:effectLst/>
              <a:latin typeface="+mn-lt"/>
              <a:ea typeface="+mn-ea"/>
              <a:cs typeface="+mn-cs"/>
            </a:rPr>
            <a:t>2</a:t>
          </a:r>
          <a:r>
            <a:rPr kumimoji="1" lang="ja-JP" altLang="en-US" sz="900">
              <a:solidFill>
                <a:schemeClr val="dk1"/>
              </a:solidFill>
              <a:effectLst/>
              <a:latin typeface="+mn-lt"/>
              <a:ea typeface="+mn-ea"/>
              <a:cs typeface="+mn-cs"/>
            </a:rPr>
            <a:t>億</a:t>
          </a:r>
          <a:r>
            <a:rPr kumimoji="1" lang="en-US" altLang="ja-JP" sz="900">
              <a:solidFill>
                <a:schemeClr val="dk1"/>
              </a:solidFill>
              <a:effectLst/>
              <a:latin typeface="+mn-lt"/>
              <a:ea typeface="+mn-ea"/>
              <a:cs typeface="+mn-cs"/>
            </a:rPr>
            <a:t>5,100</a:t>
          </a:r>
          <a:r>
            <a:rPr kumimoji="1" lang="ja-JP" altLang="en-US" sz="900">
              <a:solidFill>
                <a:schemeClr val="dk1"/>
              </a:solidFill>
              <a:effectLst/>
              <a:latin typeface="+mn-lt"/>
              <a:ea typeface="+mn-ea"/>
              <a:cs typeface="+mn-cs"/>
            </a:rPr>
            <a:t>万円の増額となりました。</a:t>
          </a:r>
          <a:endParaRPr kumimoji="1" lang="en-US" altLang="ja-JP" sz="900">
            <a:solidFill>
              <a:schemeClr val="dk1"/>
            </a:solidFill>
            <a:effectLst/>
            <a:latin typeface="+mn-lt"/>
            <a:ea typeface="+mn-ea"/>
            <a:cs typeface="+mn-cs"/>
          </a:endParaRPr>
        </a:p>
        <a:p>
          <a:r>
            <a:rPr kumimoji="1" lang="ja-JP" altLang="en-US" sz="900">
              <a:solidFill>
                <a:schemeClr val="dk1"/>
              </a:solidFill>
              <a:effectLst/>
              <a:latin typeface="+mn-lt"/>
              <a:ea typeface="+mn-ea"/>
              <a:cs typeface="+mn-cs"/>
            </a:rPr>
            <a:t>　一方で分子となる経常的経費充当一般財源は、物価高騰の影響による人件費や物件費の増加などにより、約</a:t>
          </a:r>
          <a:r>
            <a:rPr kumimoji="1" lang="en-US" altLang="ja-JP" sz="900">
              <a:solidFill>
                <a:schemeClr val="dk1"/>
              </a:solidFill>
              <a:effectLst/>
              <a:latin typeface="+mn-lt"/>
              <a:ea typeface="+mn-ea"/>
              <a:cs typeface="+mn-cs"/>
            </a:rPr>
            <a:t>3</a:t>
          </a:r>
          <a:r>
            <a:rPr kumimoji="1" lang="ja-JP" altLang="en-US" sz="900">
              <a:solidFill>
                <a:schemeClr val="dk1"/>
              </a:solidFill>
              <a:effectLst/>
              <a:latin typeface="+mn-lt"/>
              <a:ea typeface="+mn-ea"/>
              <a:cs typeface="+mn-cs"/>
            </a:rPr>
            <a:t>億</a:t>
          </a:r>
          <a:r>
            <a:rPr kumimoji="1" lang="en-US" altLang="ja-JP" sz="900">
              <a:solidFill>
                <a:schemeClr val="dk1"/>
              </a:solidFill>
              <a:effectLst/>
              <a:latin typeface="+mn-lt"/>
              <a:ea typeface="+mn-ea"/>
              <a:cs typeface="+mn-cs"/>
            </a:rPr>
            <a:t>8,600</a:t>
          </a:r>
          <a:r>
            <a:rPr kumimoji="1" lang="ja-JP" altLang="en-US" sz="900">
              <a:solidFill>
                <a:schemeClr val="dk1"/>
              </a:solidFill>
              <a:effectLst/>
              <a:latin typeface="+mn-lt"/>
              <a:ea typeface="+mn-ea"/>
              <a:cs typeface="+mn-cs"/>
            </a:rPr>
            <a:t>万円の増額となりました。</a:t>
          </a:r>
          <a:endParaRPr kumimoji="1" lang="en-US" altLang="ja-JP" sz="900">
            <a:solidFill>
              <a:schemeClr val="dk1"/>
            </a:solidFill>
            <a:effectLst/>
            <a:latin typeface="+mn-lt"/>
            <a:ea typeface="+mn-ea"/>
            <a:cs typeface="+mn-cs"/>
          </a:endParaRPr>
        </a:p>
        <a:p>
          <a:r>
            <a:rPr kumimoji="1" lang="ja-JP" altLang="en-US" sz="900">
              <a:solidFill>
                <a:schemeClr val="dk1"/>
              </a:solidFill>
              <a:effectLst/>
              <a:latin typeface="+mn-lt"/>
              <a:ea typeface="+mn-ea"/>
              <a:cs typeface="+mn-cs"/>
            </a:rPr>
            <a:t>　分母となる経常一般財源が増額となったものの、分子となる経常的経費充当一般財源がより増額となったため、前年度に比べ</a:t>
          </a:r>
          <a:r>
            <a:rPr kumimoji="1" lang="en-US" altLang="ja-JP" sz="900">
              <a:solidFill>
                <a:schemeClr val="dk1"/>
              </a:solidFill>
              <a:effectLst/>
              <a:latin typeface="+mn-lt"/>
              <a:ea typeface="+mn-ea"/>
              <a:cs typeface="+mn-cs"/>
            </a:rPr>
            <a:t>1.8</a:t>
          </a:r>
          <a:r>
            <a:rPr kumimoji="1" lang="ja-JP" altLang="en-US" sz="900">
              <a:solidFill>
                <a:schemeClr val="dk1"/>
              </a:solidFill>
              <a:effectLst/>
              <a:latin typeface="+mn-lt"/>
              <a:ea typeface="+mn-ea"/>
              <a:cs typeface="+mn-cs"/>
            </a:rPr>
            <a:t>ポイント悪化しました。令和</a:t>
          </a:r>
          <a:r>
            <a:rPr kumimoji="1" lang="en-US" altLang="ja-JP" sz="900">
              <a:solidFill>
                <a:schemeClr val="dk1"/>
              </a:solidFill>
              <a:effectLst/>
              <a:latin typeface="+mn-lt"/>
              <a:ea typeface="+mn-ea"/>
              <a:cs typeface="+mn-cs"/>
            </a:rPr>
            <a:t>6</a:t>
          </a:r>
          <a:r>
            <a:rPr kumimoji="1" lang="ja-JP" altLang="en-US" sz="900">
              <a:solidFill>
                <a:schemeClr val="dk1"/>
              </a:solidFill>
              <a:effectLst/>
              <a:latin typeface="+mn-lt"/>
              <a:ea typeface="+mn-ea"/>
              <a:cs typeface="+mn-cs"/>
            </a:rPr>
            <a:t>年度の経常収支比率は</a:t>
          </a:r>
          <a:r>
            <a:rPr kumimoji="1" lang="en-US" altLang="ja-JP" sz="900">
              <a:solidFill>
                <a:schemeClr val="dk1"/>
              </a:solidFill>
              <a:effectLst/>
              <a:latin typeface="+mn-lt"/>
              <a:ea typeface="+mn-ea"/>
              <a:cs typeface="+mn-cs"/>
            </a:rPr>
            <a:t>94.0%</a:t>
          </a:r>
          <a:r>
            <a:rPr kumimoji="1" lang="ja-JP" altLang="en-US" sz="900">
              <a:solidFill>
                <a:schemeClr val="dk1"/>
              </a:solidFill>
              <a:effectLst/>
              <a:latin typeface="+mn-lt"/>
              <a:ea typeface="+mn-ea"/>
              <a:cs typeface="+mn-cs"/>
            </a:rPr>
            <a:t>と高水準にあり、財政の硬直化が進んでいるため、各種事業の見直しや施設の統廃合を見据えた計画的な維持管理などにより、経常的な歳出の削減に取り組んでいきます。</a:t>
          </a:r>
        </a:p>
        <a:p>
          <a:endParaRPr lang="ja-JP" altLang="ja-JP" sz="105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126365</xdr:rowOff>
    </xdr:from>
    <xdr:to>
      <xdr:col>23</xdr:col>
      <xdr:colOff>133350</xdr:colOff>
      <xdr:row>64</xdr:row>
      <xdr:rowOff>63500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927715"/>
          <a:ext cx="8382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37799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67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171132</xdr:rowOff>
    </xdr:from>
    <xdr:to>
      <xdr:col>19</xdr:col>
      <xdr:colOff>133350</xdr:colOff>
      <xdr:row>63</xdr:row>
      <xdr:rowOff>126365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801032"/>
          <a:ext cx="889000" cy="12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46990</xdr:rowOff>
    </xdr:from>
    <xdr:to>
      <xdr:col>15</xdr:col>
      <xdr:colOff>82550</xdr:colOff>
      <xdr:row>62</xdr:row>
      <xdr:rowOff>171132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505440"/>
          <a:ext cx="889000" cy="29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12399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46990</xdr:rowOff>
    </xdr:from>
    <xdr:to>
      <xdr:col>11</xdr:col>
      <xdr:colOff>31750</xdr:colOff>
      <xdr:row>63</xdr:row>
      <xdr:rowOff>53975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505440"/>
          <a:ext cx="889000" cy="349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88599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90822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12700</xdr:rowOff>
    </xdr:from>
    <xdr:to>
      <xdr:col>23</xdr:col>
      <xdr:colOff>184150</xdr:colOff>
      <xdr:row>64</xdr:row>
      <xdr:rowOff>114300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156227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95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75565</xdr:rowOff>
    </xdr:from>
    <xdr:to>
      <xdr:col>19</xdr:col>
      <xdr:colOff>184150</xdr:colOff>
      <xdr:row>64</xdr:row>
      <xdr:rowOff>5715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87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161942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96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120332</xdr:rowOff>
    </xdr:from>
    <xdr:to>
      <xdr:col>15</xdr:col>
      <xdr:colOff>133350</xdr:colOff>
      <xdr:row>63</xdr:row>
      <xdr:rowOff>50482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75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35259</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83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167640</xdr:rowOff>
    </xdr:from>
    <xdr:to>
      <xdr:col>11</xdr:col>
      <xdr:colOff>82550</xdr:colOff>
      <xdr:row>61</xdr:row>
      <xdr:rowOff>97790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107967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3175</xdr:rowOff>
    </xdr:from>
    <xdr:to>
      <xdr:col>7</xdr:col>
      <xdr:colOff>31750</xdr:colOff>
      <xdr:row>63</xdr:row>
      <xdr:rowOff>104775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89552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89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[165,522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800">
              <a:solidFill>
                <a:schemeClr val="dk1"/>
              </a:solidFill>
              <a:effectLst/>
              <a:latin typeface="+mn-lt"/>
              <a:ea typeface="+mn-ea"/>
              <a:cs typeface="+mn-cs"/>
            </a:rPr>
            <a:t>　正規職員の超過勤務手当</a:t>
          </a:r>
          <a:r>
            <a:rPr kumimoji="1" lang="ja-JP" altLang="ja-JP" sz="800">
              <a:solidFill>
                <a:schemeClr val="dk1"/>
              </a:solidFill>
              <a:effectLst/>
              <a:latin typeface="+mn-lt"/>
              <a:ea typeface="+mn-ea"/>
              <a:cs typeface="+mn-cs"/>
            </a:rPr>
            <a:t>は約</a:t>
          </a:r>
          <a:r>
            <a:rPr kumimoji="1" lang="en-US" altLang="ja-JP" sz="800">
              <a:solidFill>
                <a:schemeClr val="dk1"/>
              </a:solidFill>
              <a:effectLst/>
              <a:latin typeface="+mn-lt"/>
              <a:ea typeface="+mn-ea"/>
              <a:cs typeface="+mn-cs"/>
            </a:rPr>
            <a:t>500</a:t>
          </a:r>
          <a:r>
            <a:rPr kumimoji="1" lang="ja-JP" altLang="ja-JP" sz="800">
              <a:solidFill>
                <a:schemeClr val="dk1"/>
              </a:solidFill>
              <a:effectLst/>
              <a:latin typeface="+mn-lt"/>
              <a:ea typeface="+mn-ea"/>
              <a:cs typeface="+mn-cs"/>
            </a:rPr>
            <a:t>万円減少したものの、</a:t>
          </a:r>
          <a:r>
            <a:rPr kumimoji="1" lang="ja-JP" altLang="en-US" sz="800">
              <a:solidFill>
                <a:schemeClr val="dk1"/>
              </a:solidFill>
              <a:effectLst/>
              <a:latin typeface="+mn-lt"/>
              <a:ea typeface="+mn-ea"/>
              <a:cs typeface="+mn-cs"/>
            </a:rPr>
            <a:t>会計年度任用職員の勤勉手当が約</a:t>
          </a:r>
          <a:r>
            <a:rPr kumimoji="1" lang="en-US" altLang="ja-JP" sz="800">
              <a:solidFill>
                <a:schemeClr val="dk1"/>
              </a:solidFill>
              <a:effectLst/>
              <a:latin typeface="+mn-lt"/>
              <a:ea typeface="+mn-ea"/>
              <a:cs typeface="+mn-cs"/>
            </a:rPr>
            <a:t>5,300</a:t>
          </a:r>
          <a:r>
            <a:rPr kumimoji="1" lang="ja-JP" altLang="en-US" sz="800">
              <a:solidFill>
                <a:schemeClr val="dk1"/>
              </a:solidFill>
              <a:effectLst/>
              <a:latin typeface="+mn-lt"/>
              <a:ea typeface="+mn-ea"/>
              <a:cs typeface="+mn-cs"/>
            </a:rPr>
            <a:t>万円新規計上されました。また、</a:t>
          </a:r>
          <a:r>
            <a:rPr kumimoji="1" lang="ja-JP" altLang="ja-JP" sz="800">
              <a:solidFill>
                <a:schemeClr val="dk1"/>
              </a:solidFill>
              <a:effectLst/>
              <a:latin typeface="+mn-lt"/>
              <a:ea typeface="+mn-ea"/>
              <a:cs typeface="+mn-cs"/>
            </a:rPr>
            <a:t>正規職員の</a:t>
          </a:r>
          <a:r>
            <a:rPr kumimoji="1" lang="ja-JP" altLang="en-US" sz="800">
              <a:solidFill>
                <a:schemeClr val="dk1"/>
              </a:solidFill>
              <a:effectLst/>
              <a:latin typeface="+mn-lt"/>
              <a:ea typeface="+mn-ea"/>
              <a:cs typeface="+mn-cs"/>
            </a:rPr>
            <a:t>期末手当も支給率の引き上げにより</a:t>
          </a:r>
          <a:r>
            <a:rPr kumimoji="1" lang="ja-JP" altLang="ja-JP" sz="800">
              <a:solidFill>
                <a:schemeClr val="dk1"/>
              </a:solidFill>
              <a:effectLst/>
              <a:latin typeface="+mn-lt"/>
              <a:ea typeface="+mn-ea"/>
              <a:cs typeface="+mn-cs"/>
            </a:rPr>
            <a:t>増加</a:t>
          </a:r>
          <a:r>
            <a:rPr kumimoji="1" lang="ja-JP" altLang="en-US" sz="800">
              <a:solidFill>
                <a:schemeClr val="dk1"/>
              </a:solidFill>
              <a:effectLst/>
              <a:latin typeface="+mn-lt"/>
              <a:ea typeface="+mn-ea"/>
              <a:cs typeface="+mn-cs"/>
            </a:rPr>
            <a:t>したことなどから</a:t>
          </a:r>
          <a:r>
            <a:rPr kumimoji="1" lang="ja-JP" altLang="ja-JP" sz="800">
              <a:solidFill>
                <a:schemeClr val="dk1"/>
              </a:solidFill>
              <a:effectLst/>
              <a:latin typeface="+mn-lt"/>
              <a:ea typeface="+mn-ea"/>
              <a:cs typeface="+mn-cs"/>
            </a:rPr>
            <a:t>、人件費全体では、約</a:t>
          </a:r>
          <a:r>
            <a:rPr kumimoji="1" lang="en-US" altLang="ja-JP" sz="800">
              <a:solidFill>
                <a:schemeClr val="dk1"/>
              </a:solidFill>
              <a:effectLst/>
              <a:latin typeface="+mn-lt"/>
              <a:ea typeface="+mn-ea"/>
              <a:cs typeface="+mn-cs"/>
            </a:rPr>
            <a:t>1</a:t>
          </a:r>
          <a:r>
            <a:rPr kumimoji="1" lang="ja-JP" altLang="en-US" sz="800">
              <a:solidFill>
                <a:schemeClr val="dk1"/>
              </a:solidFill>
              <a:effectLst/>
              <a:latin typeface="+mn-lt"/>
              <a:ea typeface="+mn-ea"/>
              <a:cs typeface="+mn-cs"/>
            </a:rPr>
            <a:t>億</a:t>
          </a:r>
          <a:r>
            <a:rPr kumimoji="1" lang="en-US" altLang="ja-JP" sz="800">
              <a:solidFill>
                <a:schemeClr val="dk1"/>
              </a:solidFill>
              <a:effectLst/>
              <a:latin typeface="+mn-lt"/>
              <a:ea typeface="+mn-ea"/>
              <a:cs typeface="+mn-cs"/>
            </a:rPr>
            <a:t>4,000</a:t>
          </a:r>
          <a:r>
            <a:rPr kumimoji="1" lang="ja-JP" altLang="en-US" sz="800">
              <a:solidFill>
                <a:schemeClr val="dk1"/>
              </a:solidFill>
              <a:effectLst/>
              <a:latin typeface="+mn-lt"/>
              <a:ea typeface="+mn-ea"/>
              <a:cs typeface="+mn-cs"/>
            </a:rPr>
            <a:t>万円</a:t>
          </a:r>
          <a:r>
            <a:rPr kumimoji="1" lang="ja-JP" altLang="ja-JP" sz="800">
              <a:solidFill>
                <a:schemeClr val="dk1"/>
              </a:solidFill>
              <a:effectLst/>
              <a:latin typeface="+mn-lt"/>
              <a:ea typeface="+mn-ea"/>
              <a:cs typeface="+mn-cs"/>
            </a:rPr>
            <a:t>の増額となりました。類似団体の比較について、職員</a:t>
          </a:r>
          <a:r>
            <a:rPr kumimoji="1" lang="ja-JP" altLang="en-US" sz="800">
              <a:solidFill>
                <a:schemeClr val="dk1"/>
              </a:solidFill>
              <a:effectLst/>
              <a:latin typeface="+mn-lt"/>
              <a:ea typeface="+mn-ea"/>
              <a:cs typeface="+mn-cs"/>
            </a:rPr>
            <a:t>給もやや高い</a:t>
          </a:r>
          <a:r>
            <a:rPr kumimoji="1" lang="ja-JP" altLang="ja-JP" sz="800">
              <a:solidFill>
                <a:schemeClr val="dk1"/>
              </a:solidFill>
              <a:effectLst/>
              <a:latin typeface="+mn-lt"/>
              <a:ea typeface="+mn-ea"/>
              <a:cs typeface="+mn-cs"/>
            </a:rPr>
            <a:t>水準</a:t>
          </a:r>
          <a:r>
            <a:rPr kumimoji="1" lang="ja-JP" altLang="en-US" sz="800">
              <a:solidFill>
                <a:schemeClr val="dk1"/>
              </a:solidFill>
              <a:effectLst/>
              <a:latin typeface="+mn-lt"/>
              <a:ea typeface="+mn-ea"/>
              <a:cs typeface="+mn-cs"/>
            </a:rPr>
            <a:t>であることに加え</a:t>
          </a:r>
          <a:r>
            <a:rPr kumimoji="1" lang="ja-JP" altLang="ja-JP" sz="800">
              <a:solidFill>
                <a:schemeClr val="dk1"/>
              </a:solidFill>
              <a:effectLst/>
              <a:latin typeface="+mn-lt"/>
              <a:ea typeface="+mn-ea"/>
              <a:cs typeface="+mn-cs"/>
            </a:rPr>
            <a:t>、附属機関分、学校医等分及び非常勤職員への報酬が類似団体</a:t>
          </a:r>
          <a:r>
            <a:rPr kumimoji="1" lang="ja-JP" altLang="en-US" sz="800">
              <a:solidFill>
                <a:schemeClr val="dk1"/>
              </a:solidFill>
              <a:effectLst/>
              <a:latin typeface="+mn-lt"/>
              <a:ea typeface="+mn-ea"/>
              <a:cs typeface="+mn-cs"/>
            </a:rPr>
            <a:t>より多いため</a:t>
          </a:r>
          <a:r>
            <a:rPr kumimoji="1" lang="ja-JP" altLang="ja-JP" sz="800">
              <a:solidFill>
                <a:schemeClr val="dk1"/>
              </a:solidFill>
              <a:effectLst/>
              <a:latin typeface="+mn-lt"/>
              <a:ea typeface="+mn-ea"/>
              <a:cs typeface="+mn-cs"/>
            </a:rPr>
            <a:t>、人件費全体では、類似団体平均値を上回っている状況</a:t>
          </a:r>
          <a:r>
            <a:rPr kumimoji="1" lang="ja-JP" altLang="en-US" sz="800">
              <a:solidFill>
                <a:schemeClr val="dk1"/>
              </a:solidFill>
              <a:effectLst/>
              <a:latin typeface="+mn-lt"/>
              <a:ea typeface="+mn-ea"/>
              <a:cs typeface="+mn-cs"/>
            </a:rPr>
            <a:t>です</a:t>
          </a:r>
          <a:r>
            <a:rPr kumimoji="1" lang="ja-JP" altLang="ja-JP" sz="800">
              <a:solidFill>
                <a:schemeClr val="dk1"/>
              </a:solidFill>
              <a:effectLst/>
              <a:latin typeface="+mn-lt"/>
              <a:ea typeface="+mn-ea"/>
              <a:cs typeface="+mn-cs"/>
            </a:rPr>
            <a:t>。</a:t>
          </a:r>
          <a:endParaRPr lang="ja-JP" altLang="ja-JP" sz="1000">
            <a:effectLst/>
          </a:endParaRPr>
        </a:p>
        <a:p>
          <a:r>
            <a:rPr kumimoji="1" lang="ja-JP" altLang="ja-JP" sz="800">
              <a:solidFill>
                <a:schemeClr val="dk1"/>
              </a:solidFill>
              <a:effectLst/>
              <a:latin typeface="+mn-lt"/>
              <a:ea typeface="+mn-ea"/>
              <a:cs typeface="+mn-cs"/>
            </a:rPr>
            <a:t>　また物件費</a:t>
          </a:r>
          <a:r>
            <a:rPr kumimoji="1" lang="ja-JP" altLang="en-US" sz="800">
              <a:solidFill>
                <a:schemeClr val="dk1"/>
              </a:solidFill>
              <a:effectLst/>
              <a:latin typeface="+mn-lt"/>
              <a:ea typeface="+mn-ea"/>
              <a:cs typeface="+mn-cs"/>
            </a:rPr>
            <a:t>全体</a:t>
          </a:r>
          <a:r>
            <a:rPr kumimoji="1" lang="ja-JP" altLang="ja-JP" sz="800">
              <a:solidFill>
                <a:schemeClr val="dk1"/>
              </a:solidFill>
              <a:effectLst/>
              <a:latin typeface="+mn-lt"/>
              <a:ea typeface="+mn-ea"/>
              <a:cs typeface="+mn-cs"/>
            </a:rPr>
            <a:t>では、</a:t>
          </a:r>
          <a:r>
            <a:rPr kumimoji="1" lang="ja-JP" altLang="en-US" sz="800">
              <a:solidFill>
                <a:schemeClr val="dk1"/>
              </a:solidFill>
              <a:effectLst/>
              <a:latin typeface="+mn-lt"/>
              <a:ea typeface="+mn-ea"/>
              <a:cs typeface="+mn-cs"/>
            </a:rPr>
            <a:t>約</a:t>
          </a:r>
          <a:r>
            <a:rPr kumimoji="1" lang="en-US" altLang="ja-JP" sz="800">
              <a:solidFill>
                <a:schemeClr val="dk1"/>
              </a:solidFill>
              <a:effectLst/>
              <a:latin typeface="+mn-lt"/>
              <a:ea typeface="+mn-ea"/>
              <a:cs typeface="+mn-cs"/>
            </a:rPr>
            <a:t>2</a:t>
          </a:r>
          <a:r>
            <a:rPr kumimoji="1" lang="ja-JP" altLang="en-US" sz="800">
              <a:solidFill>
                <a:schemeClr val="dk1"/>
              </a:solidFill>
              <a:effectLst/>
              <a:latin typeface="+mn-lt"/>
              <a:ea typeface="+mn-ea"/>
              <a:cs typeface="+mn-cs"/>
            </a:rPr>
            <a:t>億</a:t>
          </a:r>
          <a:r>
            <a:rPr kumimoji="1" lang="en-US" altLang="ja-JP" sz="800">
              <a:solidFill>
                <a:schemeClr val="dk1"/>
              </a:solidFill>
              <a:effectLst/>
              <a:latin typeface="+mn-lt"/>
              <a:ea typeface="+mn-ea"/>
              <a:cs typeface="+mn-cs"/>
            </a:rPr>
            <a:t>1,000</a:t>
          </a:r>
          <a:r>
            <a:rPr kumimoji="1" lang="ja-JP" altLang="en-US" sz="800">
              <a:solidFill>
                <a:schemeClr val="dk1"/>
              </a:solidFill>
              <a:effectLst/>
              <a:latin typeface="+mn-lt"/>
              <a:ea typeface="+mn-ea"/>
              <a:cs typeface="+mn-cs"/>
            </a:rPr>
            <a:t>万円の増額となりました。これは、自治体情報システム標準化・共通化対応経費や各種選挙に係る委託料の新規計上、および物価高騰の影響に</a:t>
          </a:r>
          <a:r>
            <a:rPr kumimoji="1" lang="ja-JP" altLang="ja-JP" sz="800">
              <a:solidFill>
                <a:schemeClr val="dk1"/>
              </a:solidFill>
              <a:effectLst/>
              <a:latin typeface="+mn-lt"/>
              <a:ea typeface="+mn-ea"/>
              <a:cs typeface="+mn-cs"/>
            </a:rPr>
            <a:t>よ</a:t>
          </a:r>
          <a:r>
            <a:rPr kumimoji="1" lang="ja-JP" altLang="en-US" sz="800">
              <a:solidFill>
                <a:schemeClr val="dk1"/>
              </a:solidFill>
              <a:effectLst/>
              <a:latin typeface="+mn-lt"/>
              <a:ea typeface="+mn-ea"/>
              <a:cs typeface="+mn-cs"/>
            </a:rPr>
            <a:t>る各種委託料の増額が要因です。特に、</a:t>
          </a:r>
          <a:r>
            <a:rPr kumimoji="1" lang="ja-JP" altLang="ja-JP" sz="800">
              <a:solidFill>
                <a:schemeClr val="dk1"/>
              </a:solidFill>
              <a:effectLst/>
              <a:latin typeface="+mn-lt"/>
              <a:ea typeface="+mn-ea"/>
              <a:cs typeface="+mn-cs"/>
            </a:rPr>
            <a:t>福生都市計画事業瑞穂町箱根ケ崎駅西土地区画整理事業に伴う都市づくり公社への委託料</a:t>
          </a:r>
          <a:r>
            <a:rPr kumimoji="1" lang="ja-JP" altLang="en-US" sz="800">
              <a:solidFill>
                <a:schemeClr val="dk1"/>
              </a:solidFill>
              <a:effectLst/>
              <a:latin typeface="+mn-lt"/>
              <a:ea typeface="+mn-ea"/>
              <a:cs typeface="+mn-cs"/>
            </a:rPr>
            <a:t>が大きい割合を占めており、</a:t>
          </a:r>
          <a:r>
            <a:rPr kumimoji="1" lang="ja-JP" altLang="ja-JP" sz="800">
              <a:solidFill>
                <a:schemeClr val="dk1"/>
              </a:solidFill>
              <a:effectLst/>
              <a:latin typeface="+mn-lt"/>
              <a:ea typeface="+mn-ea"/>
              <a:cs typeface="+mn-cs"/>
            </a:rPr>
            <a:t>区画整理</a:t>
          </a:r>
          <a:r>
            <a:rPr kumimoji="1" lang="ja-JP" altLang="en-US" sz="800">
              <a:solidFill>
                <a:schemeClr val="dk1"/>
              </a:solidFill>
              <a:effectLst/>
              <a:latin typeface="+mn-lt"/>
              <a:ea typeface="+mn-ea"/>
              <a:cs typeface="+mn-cs"/>
            </a:rPr>
            <a:t>事業が</a:t>
          </a:r>
          <a:r>
            <a:rPr kumimoji="1" lang="ja-JP" altLang="ja-JP" sz="800">
              <a:solidFill>
                <a:schemeClr val="dk1"/>
              </a:solidFill>
              <a:effectLst/>
              <a:latin typeface="+mn-lt"/>
              <a:ea typeface="+mn-ea"/>
              <a:cs typeface="+mn-cs"/>
            </a:rPr>
            <a:t>完了</a:t>
          </a:r>
          <a:r>
            <a:rPr kumimoji="1" lang="ja-JP" altLang="en-US" sz="800">
              <a:solidFill>
                <a:schemeClr val="dk1"/>
              </a:solidFill>
              <a:effectLst/>
              <a:latin typeface="+mn-lt"/>
              <a:ea typeface="+mn-ea"/>
              <a:cs typeface="+mn-cs"/>
            </a:rPr>
            <a:t>する</a:t>
          </a:r>
          <a:r>
            <a:rPr kumimoji="1" lang="ja-JP" altLang="ja-JP" sz="800">
              <a:solidFill>
                <a:schemeClr val="dk1"/>
              </a:solidFill>
              <a:effectLst/>
              <a:latin typeface="+mn-lt"/>
              <a:ea typeface="+mn-ea"/>
              <a:cs typeface="+mn-cs"/>
            </a:rPr>
            <a:t>までは</a:t>
          </a:r>
          <a:r>
            <a:rPr kumimoji="1" lang="ja-JP" altLang="en-US" sz="800">
              <a:solidFill>
                <a:schemeClr val="dk1"/>
              </a:solidFill>
              <a:effectLst/>
              <a:latin typeface="+mn-lt"/>
              <a:ea typeface="+mn-ea"/>
              <a:cs typeface="+mn-cs"/>
            </a:rPr>
            <a:t>、この</a:t>
          </a:r>
          <a:r>
            <a:rPr kumimoji="1" lang="ja-JP" altLang="ja-JP" sz="800">
              <a:solidFill>
                <a:schemeClr val="dk1"/>
              </a:solidFill>
              <a:effectLst/>
              <a:latin typeface="+mn-lt"/>
              <a:ea typeface="+mn-ea"/>
              <a:cs typeface="+mn-cs"/>
            </a:rPr>
            <a:t>高い水準が続くと考えられます。</a:t>
          </a:r>
          <a:endParaRPr lang="ja-JP" altLang="ja-JP" sz="10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103525</xdr:rowOff>
    </xdr:from>
    <xdr:to>
      <xdr:col>23</xdr:col>
      <xdr:colOff>133350</xdr:colOff>
      <xdr:row>83</xdr:row>
      <xdr:rowOff>166661</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333875"/>
          <a:ext cx="838200" cy="63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22319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081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103525</xdr:rowOff>
    </xdr:from>
    <xdr:to>
      <xdr:col>19</xdr:col>
      <xdr:colOff>133350</xdr:colOff>
      <xdr:row>83</xdr:row>
      <xdr:rowOff>133254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3225800" y="14333875"/>
          <a:ext cx="889000" cy="29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75402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396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133254</xdr:rowOff>
    </xdr:from>
    <xdr:to>
      <xdr:col>15</xdr:col>
      <xdr:colOff>82550</xdr:colOff>
      <xdr:row>83</xdr:row>
      <xdr:rowOff>155688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2336800" y="14363604"/>
          <a:ext cx="889000" cy="22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76675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396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96250</xdr:rowOff>
    </xdr:from>
    <xdr:to>
      <xdr:col>11</xdr:col>
      <xdr:colOff>31750</xdr:colOff>
      <xdr:row>83</xdr:row>
      <xdr:rowOff>155688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326600"/>
          <a:ext cx="889000" cy="59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43617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393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720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3888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115861</xdr:rowOff>
    </xdr:from>
    <xdr:to>
      <xdr:col>23</xdr:col>
      <xdr:colOff>184150</xdr:colOff>
      <xdr:row>84</xdr:row>
      <xdr:rowOff>46011</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34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87938</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318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52725</xdr:rowOff>
    </xdr:from>
    <xdr:to>
      <xdr:col>19</xdr:col>
      <xdr:colOff>184150</xdr:colOff>
      <xdr:row>83</xdr:row>
      <xdr:rowOff>154325</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28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139102</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4369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82454</xdr:rowOff>
    </xdr:from>
    <xdr:to>
      <xdr:col>15</xdr:col>
      <xdr:colOff>133350</xdr:colOff>
      <xdr:row>84</xdr:row>
      <xdr:rowOff>12604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31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168831</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4399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104888</xdr:rowOff>
    </xdr:from>
    <xdr:to>
      <xdr:col>11</xdr:col>
      <xdr:colOff>82550</xdr:colOff>
      <xdr:row>84</xdr:row>
      <xdr:rowOff>35038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33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19815</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442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45450</xdr:rowOff>
    </xdr:from>
    <xdr:to>
      <xdr:col>7</xdr:col>
      <xdr:colOff>31750</xdr:colOff>
      <xdr:row>83</xdr:row>
      <xdr:rowOff>147050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2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131827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43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ラスパイレス指数は、類似団体内平均値を</a:t>
          </a:r>
          <a:r>
            <a:rPr kumimoji="1" lang="en-US" altLang="ja-JP" sz="1100">
              <a:solidFill>
                <a:schemeClr val="dk1"/>
              </a:solidFill>
              <a:effectLst/>
              <a:latin typeface="+mn-lt"/>
              <a:ea typeface="+mn-ea"/>
              <a:cs typeface="+mn-cs"/>
            </a:rPr>
            <a:t>4.2</a:t>
          </a:r>
          <a:r>
            <a:rPr kumimoji="1" lang="ja-JP" altLang="ja-JP" sz="1100">
              <a:solidFill>
                <a:schemeClr val="dk1"/>
              </a:solidFill>
              <a:effectLst/>
              <a:latin typeface="+mn-lt"/>
              <a:ea typeface="+mn-ea"/>
              <a:cs typeface="+mn-cs"/>
            </a:rPr>
            <a:t>ポイント上回っています。これは町職員と国家公務員とを比較した際に、分母となる職員数の違いや採用時の職種による初任給の違いによる影響が大きいと考えられます。</a:t>
          </a:r>
          <a:endParaRPr lang="ja-JP" altLang="ja-JP" sz="1400">
            <a:effectLst/>
          </a:endParaRPr>
        </a:p>
        <a:p>
          <a:r>
            <a:rPr kumimoji="1" lang="ja-JP" altLang="ja-JP" sz="1100">
              <a:solidFill>
                <a:schemeClr val="dk1"/>
              </a:solidFill>
              <a:effectLst/>
              <a:latin typeface="+mn-lt"/>
              <a:ea typeface="+mn-ea"/>
              <a:cs typeface="+mn-cs"/>
            </a:rPr>
            <a:t>　瑞穂町においては、平成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年度から全職員を対象に人事考課制度に基づく昇給を実施しています。また、令和元年度から高齢層職員（</a:t>
          </a:r>
          <a:r>
            <a:rPr kumimoji="1" lang="en-US" altLang="ja-JP" sz="1100">
              <a:solidFill>
                <a:schemeClr val="dk1"/>
              </a:solidFill>
              <a:effectLst/>
              <a:latin typeface="+mn-lt"/>
              <a:ea typeface="+mn-ea"/>
              <a:cs typeface="+mn-cs"/>
            </a:rPr>
            <a:t>55</a:t>
          </a:r>
          <a:r>
            <a:rPr kumimoji="1" lang="ja-JP" altLang="ja-JP" sz="1100">
              <a:solidFill>
                <a:schemeClr val="dk1"/>
              </a:solidFill>
              <a:effectLst/>
              <a:latin typeface="+mn-lt"/>
              <a:ea typeface="+mn-ea"/>
              <a:cs typeface="+mn-cs"/>
            </a:rPr>
            <a:t>歳超）の昇給停止を実施しました。</a:t>
          </a:r>
          <a:endParaRPr lang="ja-JP" altLang="ja-JP" sz="1400">
            <a:effectLst/>
          </a:endParaRPr>
        </a:p>
        <a:p>
          <a:r>
            <a:rPr kumimoji="1" lang="ja-JP" altLang="ja-JP" sz="1100">
              <a:solidFill>
                <a:schemeClr val="dk1"/>
              </a:solidFill>
              <a:effectLst/>
              <a:latin typeface="+mn-lt"/>
              <a:ea typeface="+mn-ea"/>
              <a:cs typeface="+mn-cs"/>
            </a:rPr>
            <a:t>　今後も適切な運用を継続し、水準の適正化に努めます。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69850</xdr:rowOff>
    </xdr:from>
    <xdr:to>
      <xdr:col>81</xdr:col>
      <xdr:colOff>44450</xdr:colOff>
      <xdr:row>89</xdr:row>
      <xdr:rowOff>121557</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5328900"/>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120650</xdr:rowOff>
    </xdr:from>
    <xdr:to>
      <xdr:col>77</xdr:col>
      <xdr:colOff>44450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5208250"/>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0</xdr:rowOff>
    </xdr:from>
    <xdr:to>
      <xdr:col>72</xdr:col>
      <xdr:colOff>203200</xdr:colOff>
      <xdr:row>88</xdr:row>
      <xdr:rowOff>120650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508760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0</xdr:rowOff>
    </xdr:from>
    <xdr:to>
      <xdr:col>68</xdr:col>
      <xdr:colOff>152400</xdr:colOff>
      <xdr:row>88</xdr:row>
      <xdr:rowOff>103414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5087600"/>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109963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19050</xdr:rowOff>
    </xdr:from>
    <xdr:to>
      <xdr:col>81</xdr:col>
      <xdr:colOff>95250</xdr:colOff>
      <xdr:row>89</xdr:row>
      <xdr:rowOff>120650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86377</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51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70757</xdr:rowOff>
    </xdr:from>
    <xdr:to>
      <xdr:col>77</xdr:col>
      <xdr:colOff>95250</xdr:colOff>
      <xdr:row>90</xdr:row>
      <xdr:rowOff>907</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532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157134</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5416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69850</xdr:rowOff>
    </xdr:from>
    <xdr:to>
      <xdr:col>73</xdr:col>
      <xdr:colOff>44450</xdr:colOff>
      <xdr:row>89</xdr:row>
      <xdr:rowOff>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156227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120650</xdr:rowOff>
    </xdr:from>
    <xdr:to>
      <xdr:col>68</xdr:col>
      <xdr:colOff>203200</xdr:colOff>
      <xdr:row>88</xdr:row>
      <xdr:rowOff>50800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52614</xdr:rowOff>
    </xdr:from>
    <xdr:to>
      <xdr:col>64</xdr:col>
      <xdr:colOff>152400</xdr:colOff>
      <xdr:row>88</xdr:row>
      <xdr:rowOff>154214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138991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22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050">
              <a:solidFill>
                <a:schemeClr val="dk1"/>
              </a:solidFill>
              <a:effectLst/>
              <a:latin typeface="+mn-lt"/>
              <a:ea typeface="+mn-ea"/>
              <a:cs typeface="+mn-cs"/>
            </a:rPr>
            <a:t>定員適正化計画に基づき、効率的な民間活力の活用を推進し、事務事業の外部委託や指定管理者制度の積極的な導入、任期付職員や会計年度任用職員など様々な任用形態を検討し、事務の効率化と住民サービスの低下を招くことのないよう適正な定員管理を行っています。</a:t>
          </a:r>
          <a:endParaRPr lang="ja-JP" altLang="ja-JP" sz="1200">
            <a:effectLst/>
          </a:endParaRPr>
        </a:p>
        <a:p>
          <a:r>
            <a:rPr kumimoji="1" lang="ja-JP" altLang="ja-JP" sz="1050">
              <a:solidFill>
                <a:schemeClr val="dk1"/>
              </a:solidFill>
              <a:effectLst/>
              <a:latin typeface="+mn-lt"/>
              <a:ea typeface="+mn-ea"/>
              <a:cs typeface="+mn-cs"/>
            </a:rPr>
            <a:t>　今後も、計画的な職員採用を実施するとともに、定員適正化の観点から継続的に効果の検証・確認を行いながら、職員の資質向上に努めるとともに、組織・機構の簡素合理化をさらに推進します。</a:t>
          </a:r>
          <a:endParaRPr lang="ja-JP" altLang="ja-JP" sz="12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163477</xdr:rowOff>
    </xdr:from>
    <xdr:to>
      <xdr:col>81</xdr:col>
      <xdr:colOff>44450</xdr:colOff>
      <xdr:row>60</xdr:row>
      <xdr:rowOff>168839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450477"/>
          <a:ext cx="838200" cy="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126312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413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147390</xdr:rowOff>
    </xdr:from>
    <xdr:to>
      <xdr:col>77</xdr:col>
      <xdr:colOff>44450</xdr:colOff>
      <xdr:row>60</xdr:row>
      <xdr:rowOff>163477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43439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67821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526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147390</xdr:rowOff>
    </xdr:from>
    <xdr:to>
      <xdr:col>72</xdr:col>
      <xdr:colOff>203200</xdr:colOff>
      <xdr:row>60</xdr:row>
      <xdr:rowOff>155434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4401800" y="1043439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57097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5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150071</xdr:rowOff>
    </xdr:from>
    <xdr:to>
      <xdr:col>68</xdr:col>
      <xdr:colOff>152400</xdr:colOff>
      <xdr:row>60</xdr:row>
      <xdr:rowOff>155434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437071"/>
          <a:ext cx="889000" cy="5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45031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50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35648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494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118039</xdr:rowOff>
    </xdr:from>
    <xdr:to>
      <xdr:col>81</xdr:col>
      <xdr:colOff>95250</xdr:colOff>
      <xdr:row>61</xdr:row>
      <xdr:rowOff>48189</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40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134566</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250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112677</xdr:rowOff>
    </xdr:from>
    <xdr:to>
      <xdr:col>77</xdr:col>
      <xdr:colOff>95250</xdr:colOff>
      <xdr:row>61</xdr:row>
      <xdr:rowOff>42827</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39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53004</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168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96590</xdr:rowOff>
    </xdr:from>
    <xdr:to>
      <xdr:col>73</xdr:col>
      <xdr:colOff>44450</xdr:colOff>
      <xdr:row>61</xdr:row>
      <xdr:rowOff>26740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38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36917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152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104634</xdr:rowOff>
    </xdr:from>
    <xdr:to>
      <xdr:col>68</xdr:col>
      <xdr:colOff>203200</xdr:colOff>
      <xdr:row>61</xdr:row>
      <xdr:rowOff>34784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39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44961</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160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99271</xdr:rowOff>
    </xdr:from>
    <xdr:to>
      <xdr:col>64</xdr:col>
      <xdr:colOff>152400</xdr:colOff>
      <xdr:row>61</xdr:row>
      <xdr:rowOff>29421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38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39598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155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050">
              <a:solidFill>
                <a:schemeClr val="dk1"/>
              </a:solidFill>
              <a:effectLst/>
              <a:latin typeface="+mn-lt"/>
              <a:ea typeface="+mn-ea"/>
              <a:cs typeface="+mn-cs"/>
            </a:rPr>
            <a:t>　</a:t>
          </a:r>
          <a:r>
            <a:rPr kumimoji="1" lang="ja-JP" altLang="en-US" sz="1000">
              <a:solidFill>
                <a:schemeClr val="dk1"/>
              </a:solidFill>
              <a:effectLst/>
              <a:latin typeface="+mn-lt"/>
              <a:ea typeface="+mn-ea"/>
              <a:cs typeface="+mn-cs"/>
            </a:rPr>
            <a:t>実質公債費負担比率は、</a:t>
          </a:r>
          <a:r>
            <a:rPr kumimoji="1" lang="ja-JP" altLang="ja-JP" sz="1000">
              <a:solidFill>
                <a:schemeClr val="dk1"/>
              </a:solidFill>
              <a:effectLst/>
              <a:latin typeface="+mn-lt"/>
              <a:ea typeface="+mn-ea"/>
              <a:cs typeface="+mn-cs"/>
            </a:rPr>
            <a:t>令和</a:t>
          </a:r>
          <a:r>
            <a:rPr kumimoji="1" lang="en-US" altLang="ja-JP" sz="1000">
              <a:solidFill>
                <a:schemeClr val="dk1"/>
              </a:solidFill>
              <a:effectLst/>
              <a:latin typeface="+mn-lt"/>
              <a:ea typeface="+mn-ea"/>
              <a:cs typeface="+mn-cs"/>
            </a:rPr>
            <a:t>3</a:t>
          </a:r>
          <a:r>
            <a:rPr kumimoji="1" lang="ja-JP" altLang="ja-JP" sz="1000">
              <a:solidFill>
                <a:schemeClr val="dk1"/>
              </a:solidFill>
              <a:effectLst/>
              <a:latin typeface="+mn-lt"/>
              <a:ea typeface="+mn-ea"/>
              <a:cs typeface="+mn-cs"/>
            </a:rPr>
            <a:t>年度と比較（</a:t>
          </a:r>
          <a:r>
            <a:rPr kumimoji="1" lang="en-US" altLang="ja-JP" sz="1000">
              <a:solidFill>
                <a:schemeClr val="dk1"/>
              </a:solidFill>
              <a:effectLst/>
              <a:latin typeface="+mn-lt"/>
              <a:ea typeface="+mn-ea"/>
              <a:cs typeface="+mn-cs"/>
            </a:rPr>
            <a:t>3</a:t>
          </a:r>
          <a:r>
            <a:rPr kumimoji="1" lang="ja-JP" altLang="ja-JP" sz="1000">
              <a:solidFill>
                <a:schemeClr val="dk1"/>
              </a:solidFill>
              <a:effectLst/>
              <a:latin typeface="+mn-lt"/>
              <a:ea typeface="+mn-ea"/>
              <a:cs typeface="+mn-cs"/>
            </a:rPr>
            <a:t>か年平均の入替対象年）し、新庁舎建設事業債</a:t>
          </a:r>
          <a:r>
            <a:rPr kumimoji="1" lang="ja-JP" altLang="en-US" sz="1000">
              <a:solidFill>
                <a:schemeClr val="dk1"/>
              </a:solidFill>
              <a:effectLst/>
              <a:latin typeface="+mn-lt"/>
              <a:ea typeface="+mn-ea"/>
              <a:cs typeface="+mn-cs"/>
            </a:rPr>
            <a:t>及び</a:t>
          </a:r>
          <a:r>
            <a:rPr kumimoji="1" lang="ja-JP" altLang="ja-JP" sz="1000">
              <a:solidFill>
                <a:schemeClr val="dk1"/>
              </a:solidFill>
              <a:effectLst/>
              <a:latin typeface="+mn-lt"/>
              <a:ea typeface="+mn-ea"/>
              <a:cs typeface="+mn-cs"/>
            </a:rPr>
            <a:t>駅西土地区画整理事業債の元金償還開始による元利償還金の</a:t>
          </a:r>
          <a:r>
            <a:rPr kumimoji="1" lang="ja-JP" altLang="en-US" sz="1000">
              <a:solidFill>
                <a:schemeClr val="dk1"/>
              </a:solidFill>
              <a:effectLst/>
              <a:latin typeface="+mn-lt"/>
              <a:ea typeface="+mn-ea"/>
              <a:cs typeface="+mn-cs"/>
            </a:rPr>
            <a:t>増加、さらに</a:t>
          </a:r>
          <a:r>
            <a:rPr kumimoji="1" lang="ja-JP" altLang="ja-JP" sz="1000">
              <a:solidFill>
                <a:schemeClr val="dk1"/>
              </a:solidFill>
              <a:effectLst/>
              <a:latin typeface="+mn-lt"/>
              <a:ea typeface="+mn-ea"/>
              <a:cs typeface="+mn-cs"/>
            </a:rPr>
            <a:t>基準財政需要額に算入</a:t>
          </a:r>
          <a:r>
            <a:rPr kumimoji="1" lang="ja-JP" altLang="en-US" sz="1000">
              <a:solidFill>
                <a:schemeClr val="dk1"/>
              </a:solidFill>
              <a:effectLst/>
              <a:latin typeface="+mn-lt"/>
              <a:ea typeface="+mn-ea"/>
              <a:cs typeface="+mn-cs"/>
            </a:rPr>
            <a:t>される</a:t>
          </a:r>
          <a:r>
            <a:rPr kumimoji="1" lang="ja-JP" altLang="ja-JP" sz="1000">
              <a:solidFill>
                <a:schemeClr val="dk1"/>
              </a:solidFill>
              <a:effectLst/>
              <a:latin typeface="+mn-lt"/>
              <a:ea typeface="+mn-ea"/>
              <a:cs typeface="+mn-cs"/>
            </a:rPr>
            <a:t>元利償還金</a:t>
          </a:r>
          <a:r>
            <a:rPr kumimoji="1" lang="ja-JP" altLang="en-US" sz="1000">
              <a:solidFill>
                <a:schemeClr val="dk1"/>
              </a:solidFill>
              <a:effectLst/>
              <a:latin typeface="+mn-lt"/>
              <a:ea typeface="+mn-ea"/>
              <a:cs typeface="+mn-cs"/>
            </a:rPr>
            <a:t>が減額し、昨年度から</a:t>
          </a:r>
          <a:r>
            <a:rPr kumimoji="1" lang="en-US" altLang="ja-JP" sz="1000">
              <a:solidFill>
                <a:schemeClr val="dk1"/>
              </a:solidFill>
              <a:effectLst/>
              <a:latin typeface="+mn-lt"/>
              <a:ea typeface="+mn-ea"/>
              <a:cs typeface="+mn-cs"/>
            </a:rPr>
            <a:t>0.5</a:t>
          </a:r>
          <a:r>
            <a:rPr kumimoji="1" lang="ja-JP" altLang="en-US" sz="1000">
              <a:solidFill>
                <a:schemeClr val="dk1"/>
              </a:solidFill>
              <a:effectLst/>
              <a:latin typeface="+mn-lt"/>
              <a:ea typeface="+mn-ea"/>
              <a:cs typeface="+mn-cs"/>
            </a:rPr>
            <a:t>ポイント悪化しました。</a:t>
          </a:r>
          <a:endParaRPr lang="ja-JP" altLang="ja-JP" sz="1100">
            <a:effectLst/>
          </a:endParaRPr>
        </a:p>
        <a:p>
          <a:r>
            <a:rPr kumimoji="1" lang="ja-JP" altLang="ja-JP" sz="1000">
              <a:solidFill>
                <a:schemeClr val="dk1"/>
              </a:solidFill>
              <a:effectLst/>
              <a:latin typeface="+mn-lt"/>
              <a:ea typeface="+mn-ea"/>
              <a:cs typeface="+mn-cs"/>
            </a:rPr>
            <a:t>　</a:t>
          </a:r>
          <a:r>
            <a:rPr kumimoji="1" lang="ja-JP" altLang="en-US" sz="1000">
              <a:solidFill>
                <a:schemeClr val="dk1"/>
              </a:solidFill>
              <a:effectLst/>
              <a:latin typeface="+mn-lt"/>
              <a:ea typeface="+mn-ea"/>
              <a:cs typeface="+mn-cs"/>
            </a:rPr>
            <a:t>近年は、駅西土地区画整理事業債の元金償還が順次始まり、その償還額が算定に加わり微増傾向にありますが、目安となる警戒ラインの</a:t>
          </a:r>
          <a:r>
            <a:rPr kumimoji="1" lang="en-US" altLang="ja-JP" sz="1000">
              <a:solidFill>
                <a:schemeClr val="dk1"/>
              </a:solidFill>
              <a:effectLst/>
              <a:latin typeface="+mn-lt"/>
              <a:ea typeface="+mn-ea"/>
              <a:cs typeface="+mn-cs"/>
            </a:rPr>
            <a:t>15%</a:t>
          </a:r>
          <a:r>
            <a:rPr kumimoji="1" lang="ja-JP" altLang="en-US" sz="1000">
              <a:solidFill>
                <a:schemeClr val="dk1"/>
              </a:solidFill>
              <a:effectLst/>
              <a:latin typeface="+mn-lt"/>
              <a:ea typeface="+mn-ea"/>
              <a:cs typeface="+mn-cs"/>
            </a:rPr>
            <a:t>、危険ラインの</a:t>
          </a:r>
          <a:r>
            <a:rPr kumimoji="1" lang="en-US" altLang="ja-JP" sz="1000">
              <a:solidFill>
                <a:schemeClr val="dk1"/>
              </a:solidFill>
              <a:effectLst/>
              <a:latin typeface="+mn-lt"/>
              <a:ea typeface="+mn-ea"/>
              <a:cs typeface="+mn-cs"/>
            </a:rPr>
            <a:t>20%</a:t>
          </a:r>
          <a:r>
            <a:rPr kumimoji="1" lang="ja-JP" altLang="en-US" sz="1000">
              <a:solidFill>
                <a:schemeClr val="dk1"/>
              </a:solidFill>
              <a:effectLst/>
              <a:latin typeface="+mn-lt"/>
              <a:ea typeface="+mn-ea"/>
              <a:cs typeface="+mn-cs"/>
            </a:rPr>
            <a:t>を大きく下回っており、町の財政運営が健全な状態であることを示しています。</a:t>
          </a:r>
        </a:p>
        <a:p>
          <a:endParaRPr kumimoji="1" lang="ja-JP" altLang="en-US" sz="1100">
            <a:solidFill>
              <a:schemeClr val="dk1"/>
            </a:solidFill>
            <a:effectLst/>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140123</xdr:rowOff>
    </xdr:from>
    <xdr:to>
      <xdr:col>81</xdr:col>
      <xdr:colOff>44450</xdr:colOff>
      <xdr:row>39</xdr:row>
      <xdr:rowOff>8890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665522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132080</xdr:rowOff>
    </xdr:from>
    <xdr:to>
      <xdr:col>77</xdr:col>
      <xdr:colOff>44450</xdr:colOff>
      <xdr:row>38</xdr:row>
      <xdr:rowOff>140123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664718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115994</xdr:rowOff>
    </xdr:from>
    <xdr:to>
      <xdr:col>72</xdr:col>
      <xdr:colOff>203200</xdr:colOff>
      <xdr:row>38</xdr:row>
      <xdr:rowOff>132080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663109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115994</xdr:rowOff>
    </xdr:from>
    <xdr:to>
      <xdr:col>68</xdr:col>
      <xdr:colOff>152400</xdr:colOff>
      <xdr:row>38</xdr:row>
      <xdr:rowOff>115994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66310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95690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129540</xdr:rowOff>
    </xdr:from>
    <xdr:to>
      <xdr:col>81</xdr:col>
      <xdr:colOff>95250</xdr:colOff>
      <xdr:row>39</xdr:row>
      <xdr:rowOff>59690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146067</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48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89323</xdr:rowOff>
    </xdr:from>
    <xdr:to>
      <xdr:col>77</xdr:col>
      <xdr:colOff>95250</xdr:colOff>
      <xdr:row>39</xdr:row>
      <xdr:rowOff>19473</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60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29650</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373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81280</xdr:rowOff>
    </xdr:from>
    <xdr:to>
      <xdr:col>73</xdr:col>
      <xdr:colOff>44450</xdr:colOff>
      <xdr:row>39</xdr:row>
      <xdr:rowOff>11430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21607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65194</xdr:rowOff>
    </xdr:from>
    <xdr:to>
      <xdr:col>68</xdr:col>
      <xdr:colOff>203200</xdr:colOff>
      <xdr:row>38</xdr:row>
      <xdr:rowOff>166794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58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5520</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349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65194</xdr:rowOff>
    </xdr:from>
    <xdr:to>
      <xdr:col>64</xdr:col>
      <xdr:colOff>152400</xdr:colOff>
      <xdr:row>38</xdr:row>
      <xdr:rowOff>166794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58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5520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349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en-US" sz="1050">
              <a:solidFill>
                <a:schemeClr val="dk1"/>
              </a:solidFill>
              <a:effectLst/>
              <a:latin typeface="+mn-lt"/>
              <a:ea typeface="+mn-ea"/>
              <a:cs typeface="+mn-cs"/>
            </a:rPr>
            <a:t>将来負担額は、一般会計での新規借入がないことから起債残高が減少し、全体で約</a:t>
          </a:r>
          <a:r>
            <a:rPr kumimoji="1" lang="en-US" altLang="ja-JP" sz="1050">
              <a:solidFill>
                <a:schemeClr val="dk1"/>
              </a:solidFill>
              <a:effectLst/>
              <a:latin typeface="+mn-lt"/>
              <a:ea typeface="+mn-ea"/>
              <a:cs typeface="+mn-cs"/>
            </a:rPr>
            <a:t>3,700</a:t>
          </a:r>
          <a:r>
            <a:rPr kumimoji="1" lang="ja-JP" altLang="en-US" sz="1050">
              <a:solidFill>
                <a:schemeClr val="dk1"/>
              </a:solidFill>
              <a:effectLst/>
              <a:latin typeface="+mn-lt"/>
              <a:ea typeface="+mn-ea"/>
              <a:cs typeface="+mn-cs"/>
            </a:rPr>
            <a:t>万円の減額となりました。</a:t>
          </a:r>
          <a:br>
            <a:rPr kumimoji="1" lang="ja-JP" altLang="en-US" sz="1050">
              <a:solidFill>
                <a:schemeClr val="dk1"/>
              </a:solidFill>
              <a:effectLst/>
              <a:latin typeface="+mn-lt"/>
              <a:ea typeface="+mn-ea"/>
              <a:cs typeface="+mn-cs"/>
            </a:rPr>
          </a:br>
          <a:r>
            <a:rPr kumimoji="1" lang="ja-JP" altLang="en-US" sz="1050">
              <a:solidFill>
                <a:schemeClr val="dk1"/>
              </a:solidFill>
              <a:effectLst/>
              <a:latin typeface="+mn-lt"/>
              <a:ea typeface="+mn-ea"/>
              <a:cs typeface="+mn-cs"/>
            </a:rPr>
            <a:t>　一方、充当可能財源等では、財政調整基金の積立額が取崩額を上回ったことなどにより約</a:t>
          </a:r>
          <a:r>
            <a:rPr kumimoji="1" lang="en-US" altLang="ja-JP" sz="1050">
              <a:solidFill>
                <a:schemeClr val="dk1"/>
              </a:solidFill>
              <a:effectLst/>
              <a:latin typeface="+mn-lt"/>
              <a:ea typeface="+mn-ea"/>
              <a:cs typeface="+mn-cs"/>
            </a:rPr>
            <a:t>1</a:t>
          </a:r>
          <a:r>
            <a:rPr kumimoji="1" lang="ja-JP" altLang="en-US" sz="1050">
              <a:solidFill>
                <a:schemeClr val="dk1"/>
              </a:solidFill>
              <a:effectLst/>
              <a:latin typeface="+mn-lt"/>
              <a:ea typeface="+mn-ea"/>
              <a:cs typeface="+mn-cs"/>
            </a:rPr>
            <a:t>億</a:t>
          </a:r>
          <a:r>
            <a:rPr kumimoji="1" lang="en-US" altLang="ja-JP" sz="1050">
              <a:solidFill>
                <a:schemeClr val="dk1"/>
              </a:solidFill>
              <a:effectLst/>
              <a:latin typeface="+mn-lt"/>
              <a:ea typeface="+mn-ea"/>
              <a:cs typeface="+mn-cs"/>
            </a:rPr>
            <a:t>1,200</a:t>
          </a:r>
          <a:r>
            <a:rPr kumimoji="1" lang="ja-JP" altLang="en-US" sz="1050">
              <a:solidFill>
                <a:schemeClr val="dk1"/>
              </a:solidFill>
              <a:effectLst/>
              <a:latin typeface="+mn-lt"/>
              <a:ea typeface="+mn-ea"/>
              <a:cs typeface="+mn-cs"/>
            </a:rPr>
            <a:t>万円の増額となりました。</a:t>
          </a:r>
          <a:br>
            <a:rPr kumimoji="1" lang="ja-JP" altLang="en-US" sz="1050">
              <a:solidFill>
                <a:schemeClr val="dk1"/>
              </a:solidFill>
              <a:effectLst/>
              <a:latin typeface="+mn-lt"/>
              <a:ea typeface="+mn-ea"/>
              <a:cs typeface="+mn-cs"/>
            </a:rPr>
          </a:br>
          <a:r>
            <a:rPr kumimoji="1" lang="ja-JP" altLang="en-US" sz="1050">
              <a:solidFill>
                <a:schemeClr val="dk1"/>
              </a:solidFill>
              <a:effectLst/>
              <a:latin typeface="+mn-lt"/>
              <a:ea typeface="+mn-ea"/>
              <a:cs typeface="+mn-cs"/>
            </a:rPr>
            <a:t>　これらの要因により、将来負担比率の分子が減少するとともに、分母となる標準財政規模も増加したことで、将来負担比率は昨年度から</a:t>
          </a:r>
          <a:r>
            <a:rPr kumimoji="1" lang="en-US" altLang="ja-JP" sz="1050">
              <a:solidFill>
                <a:schemeClr val="dk1"/>
              </a:solidFill>
              <a:effectLst/>
              <a:latin typeface="+mn-lt"/>
              <a:ea typeface="+mn-ea"/>
              <a:cs typeface="+mn-cs"/>
            </a:rPr>
            <a:t>1.5</a:t>
          </a:r>
          <a:r>
            <a:rPr kumimoji="1" lang="ja-JP" altLang="en-US" sz="1050">
              <a:solidFill>
                <a:schemeClr val="dk1"/>
              </a:solidFill>
              <a:effectLst/>
              <a:latin typeface="+mn-lt"/>
              <a:ea typeface="+mn-ea"/>
              <a:cs typeface="+mn-cs"/>
            </a:rPr>
            <a:t>ポイント改善し、引き続き健全な水準を維持しており、町の財政運営が健全な状態であることを示しています。</a:t>
          </a:r>
        </a:p>
        <a:p>
          <a:br>
            <a:rPr kumimoji="1" lang="ja-JP" altLang="en-US" sz="1100">
              <a:solidFill>
                <a:schemeClr val="dk1"/>
              </a:solidFill>
              <a:effectLst/>
              <a:latin typeface="+mn-lt"/>
              <a:ea typeface="+mn-ea"/>
              <a:cs typeface="+mn-cs"/>
            </a:rPr>
          </a:b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22877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51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43906</xdr:rowOff>
    </xdr:from>
    <xdr:to>
      <xdr:col>73</xdr:col>
      <xdr:colOff>44450</xdr:colOff>
      <xdr:row>13</xdr:row>
      <xdr:rowOff>145506</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112849</xdr:rowOff>
    </xdr:from>
    <xdr:to>
      <xdr:col>68</xdr:col>
      <xdr:colOff>203200</xdr:colOff>
      <xdr:row>14</xdr:row>
      <xdr:rowOff>42999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44195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61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136979</xdr:rowOff>
    </xdr:from>
    <xdr:to>
      <xdr:col>64</xdr:col>
      <xdr:colOff>152400</xdr:colOff>
      <xdr:row>14</xdr:row>
      <xdr:rowOff>67129</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3462000" y="236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77306</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134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東京都瑞穂町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32,013
30,921
16.85
16,871,142
16,389,443
458,829
7,630,178
6,763,585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正規職員の</a:t>
          </a:r>
          <a:r>
            <a:rPr kumimoji="1" lang="ja-JP" altLang="ja-JP" sz="1100">
              <a:solidFill>
                <a:schemeClr val="dk1"/>
              </a:solidFill>
              <a:effectLst/>
              <a:latin typeface="+mn-lt"/>
              <a:ea typeface="+mn-ea"/>
              <a:cs typeface="+mn-cs"/>
            </a:rPr>
            <a:t>職員給もやや高い水準であることに加え、附属機関分、学校医等分及び非常勤職員への報酬が類似団体より多いため、人件費全体では、類似団体平均値を上回っている状況です。</a:t>
          </a:r>
          <a:endParaRPr lang="ja-JP" altLang="ja-JP">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また、会計年度任用職員報酬の増加や期末・勤勉手当が増加したことが主な要因となり、人件費全体では増額となりました。今後も給与の適正化、適切な定員管理により人件費の抑制に努めます。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110998</xdr:rowOff>
    </xdr:from>
    <xdr:to>
      <xdr:col>24</xdr:col>
      <xdr:colOff>25400</xdr:colOff>
      <xdr:row>37</xdr:row>
      <xdr:rowOff>133858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5464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165879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66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97282</xdr:rowOff>
    </xdr:from>
    <xdr:to>
      <xdr:col>19</xdr:col>
      <xdr:colOff>187325</xdr:colOff>
      <xdr:row>37</xdr:row>
      <xdr:rowOff>110998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409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60706</xdr:rowOff>
    </xdr:from>
    <xdr:to>
      <xdr:col>15</xdr:col>
      <xdr:colOff>98425</xdr:colOff>
      <xdr:row>37</xdr:row>
      <xdr:rowOff>97282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0435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57675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60706</xdr:rowOff>
    </xdr:from>
    <xdr:to>
      <xdr:col>11</xdr:col>
      <xdr:colOff>9525</xdr:colOff>
      <xdr:row>37</xdr:row>
      <xdr:rowOff>97282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0435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83058</xdr:rowOff>
    </xdr:from>
    <xdr:to>
      <xdr:col>24</xdr:col>
      <xdr:colOff>76200</xdr:colOff>
      <xdr:row>38</xdr:row>
      <xdr:rowOff>13208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55135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60198</xdr:rowOff>
    </xdr:from>
    <xdr:to>
      <xdr:col>20</xdr:col>
      <xdr:colOff>38100</xdr:colOff>
      <xdr:row>37</xdr:row>
      <xdr:rowOff>161798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146575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46482</xdr:rowOff>
    </xdr:from>
    <xdr:to>
      <xdr:col>15</xdr:col>
      <xdr:colOff>149225</xdr:colOff>
      <xdr:row>37</xdr:row>
      <xdr:rowOff>148082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132859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9906</xdr:rowOff>
    </xdr:from>
    <xdr:to>
      <xdr:col>11</xdr:col>
      <xdr:colOff>60325</xdr:colOff>
      <xdr:row>37</xdr:row>
      <xdr:rowOff>111506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96283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46482</xdr:rowOff>
    </xdr:from>
    <xdr:to>
      <xdr:col>6</xdr:col>
      <xdr:colOff>171450</xdr:colOff>
      <xdr:row>37</xdr:row>
      <xdr:rowOff>148082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132859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物件費に係る経常収支比率は、類似団体平均値を上回る水準にあります。これは、類似団体と比較して委託料が多いことが主な要因です。</a:t>
          </a:r>
        </a:p>
        <a:p>
          <a:r>
            <a:rPr kumimoji="1" lang="ja-JP" altLang="en-US"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年度の物件費全体では、物価高騰に伴う各種委託料の増加などにより約</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7,000</a:t>
          </a:r>
          <a:r>
            <a:rPr kumimoji="1" lang="ja-JP" altLang="en-US" sz="1100">
              <a:solidFill>
                <a:schemeClr val="dk1"/>
              </a:solidFill>
              <a:effectLst/>
              <a:latin typeface="+mn-lt"/>
              <a:ea typeface="+mn-ea"/>
              <a:cs typeface="+mn-cs"/>
            </a:rPr>
            <a:t>万円の増額となり、経常収支比率は前年度比で</a:t>
          </a:r>
          <a:r>
            <a:rPr kumimoji="1" lang="en-US" altLang="ja-JP" sz="1100">
              <a:solidFill>
                <a:schemeClr val="dk1"/>
              </a:solidFill>
              <a:effectLst/>
              <a:latin typeface="+mn-lt"/>
              <a:ea typeface="+mn-ea"/>
              <a:cs typeface="+mn-cs"/>
            </a:rPr>
            <a:t>1.4</a:t>
          </a:r>
          <a:r>
            <a:rPr kumimoji="1" lang="ja-JP" altLang="en-US" sz="1100">
              <a:solidFill>
                <a:schemeClr val="dk1"/>
              </a:solidFill>
              <a:effectLst/>
              <a:latin typeface="+mn-lt"/>
              <a:ea typeface="+mn-ea"/>
              <a:cs typeface="+mn-cs"/>
            </a:rPr>
            <a:t>ポイント悪化しました。</a:t>
          </a:r>
        </a:p>
        <a:p>
          <a:br>
            <a:rPr lang="ja-JP" altLang="en-US" sz="1400"/>
          </a:b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138430</xdr:rowOff>
    </xdr:from>
    <xdr:to>
      <xdr:col>82</xdr:col>
      <xdr:colOff>107950</xdr:colOff>
      <xdr:row>17</xdr:row>
      <xdr:rowOff>46990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88163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58437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630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86995</xdr:rowOff>
    </xdr:from>
    <xdr:to>
      <xdr:col>78</xdr:col>
      <xdr:colOff>69850</xdr:colOff>
      <xdr:row>16</xdr:row>
      <xdr:rowOff>138430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83019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147972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54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52705</xdr:rowOff>
    </xdr:from>
    <xdr:to>
      <xdr:col>73</xdr:col>
      <xdr:colOff>180975</xdr:colOff>
      <xdr:row>16</xdr:row>
      <xdr:rowOff>86995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7959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52705</xdr:rowOff>
    </xdr:from>
    <xdr:to>
      <xdr:col>69</xdr:col>
      <xdr:colOff>92075</xdr:colOff>
      <xdr:row>16</xdr:row>
      <xdr:rowOff>109855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79590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50817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90822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491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167640</xdr:rowOff>
    </xdr:from>
    <xdr:to>
      <xdr:col>82</xdr:col>
      <xdr:colOff>158750</xdr:colOff>
      <xdr:row>17</xdr:row>
      <xdr:rowOff>97790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139717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87630</xdr:rowOff>
    </xdr:from>
    <xdr:to>
      <xdr:col>78</xdr:col>
      <xdr:colOff>120650</xdr:colOff>
      <xdr:row>17</xdr:row>
      <xdr:rowOff>17780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83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2557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91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36195</xdr:rowOff>
    </xdr:from>
    <xdr:to>
      <xdr:col>74</xdr:col>
      <xdr:colOff>31750</xdr:colOff>
      <xdr:row>16</xdr:row>
      <xdr:rowOff>137795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77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122572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865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1905</xdr:rowOff>
    </xdr:from>
    <xdr:to>
      <xdr:col>69</xdr:col>
      <xdr:colOff>142875</xdr:colOff>
      <xdr:row>16</xdr:row>
      <xdr:rowOff>103505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74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88282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831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59055</xdr:rowOff>
    </xdr:from>
    <xdr:to>
      <xdr:col>65</xdr:col>
      <xdr:colOff>53975</xdr:colOff>
      <xdr:row>16</xdr:row>
      <xdr:rowOff>160655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80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145432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88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050">
              <a:solidFill>
                <a:schemeClr val="dk1"/>
              </a:solidFill>
              <a:effectLst/>
              <a:latin typeface="+mn-lt"/>
              <a:ea typeface="+mn-ea"/>
              <a:cs typeface="+mn-cs"/>
            </a:rPr>
            <a:t>扶助費は、類似団体平均を上回る高い水準です。なかでも児童福祉費が高い水準となっており、保育園児童運営委託料などの割合が高く推移している影響により、扶助費の経常経費充当一般財源は約</a:t>
          </a:r>
          <a:r>
            <a:rPr kumimoji="1" lang="en-US" altLang="ja-JP" sz="1050">
              <a:solidFill>
                <a:schemeClr val="dk1"/>
              </a:solidFill>
              <a:effectLst/>
              <a:latin typeface="+mn-lt"/>
              <a:ea typeface="+mn-ea"/>
              <a:cs typeface="+mn-cs"/>
            </a:rPr>
            <a:t>3,700</a:t>
          </a:r>
          <a:r>
            <a:rPr kumimoji="1" lang="ja-JP" altLang="en-US" sz="1050">
              <a:solidFill>
                <a:schemeClr val="dk1"/>
              </a:solidFill>
              <a:effectLst/>
              <a:latin typeface="+mn-lt"/>
              <a:ea typeface="+mn-ea"/>
              <a:cs typeface="+mn-cs"/>
            </a:rPr>
            <a:t>万円増加しました。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dk1"/>
              </a:solidFill>
              <a:effectLst/>
              <a:latin typeface="+mn-lt"/>
              <a:ea typeface="+mn-ea"/>
              <a:cs typeface="+mn-cs"/>
            </a:rPr>
            <a:t>　補助金などの特定財源を活用したことにより、経常収支比率は横ばいで推移しましたが、経常経費は今後も増加していくことが見込まれます。引き続き、補助金の制度改正等を注視するとともに、適切な給付に努めます。</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117856</xdr:rowOff>
    </xdr:from>
    <xdr:to>
      <xdr:col>24</xdr:col>
      <xdr:colOff>25400</xdr:colOff>
      <xdr:row>58</xdr:row>
      <xdr:rowOff>117856</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987800" y="100619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43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108712</xdr:rowOff>
    </xdr:from>
    <xdr:to>
      <xdr:col>19</xdr:col>
      <xdr:colOff>187325</xdr:colOff>
      <xdr:row>58</xdr:row>
      <xdr:rowOff>117856</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100528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64533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322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44704</xdr:rowOff>
    </xdr:from>
    <xdr:to>
      <xdr:col>15</xdr:col>
      <xdr:colOff>98425</xdr:colOff>
      <xdr:row>58</xdr:row>
      <xdr:rowOff>108712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98880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9669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44704</xdr:rowOff>
    </xdr:from>
    <xdr:to>
      <xdr:col>11</xdr:col>
      <xdr:colOff>9525</xdr:colOff>
      <xdr:row>58</xdr:row>
      <xdr:rowOff>108712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1320800" y="998880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135399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2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9669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67056</xdr:rowOff>
    </xdr:from>
    <xdr:to>
      <xdr:col>24</xdr:col>
      <xdr:colOff>76200</xdr:colOff>
      <xdr:row>58</xdr:row>
      <xdr:rowOff>168656</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10011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39133</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98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67056</xdr:rowOff>
    </xdr:from>
    <xdr:to>
      <xdr:col>20</xdr:col>
      <xdr:colOff>38100</xdr:colOff>
      <xdr:row>58</xdr:row>
      <xdr:rowOff>168656</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10011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153433</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10097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57912</xdr:rowOff>
    </xdr:from>
    <xdr:to>
      <xdr:col>15</xdr:col>
      <xdr:colOff>149225</xdr:colOff>
      <xdr:row>58</xdr:row>
      <xdr:rowOff>159512</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1000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144289</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1008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165354</xdr:rowOff>
    </xdr:from>
    <xdr:to>
      <xdr:col>11</xdr:col>
      <xdr:colOff>60325</xdr:colOff>
      <xdr:row>58</xdr:row>
      <xdr:rowOff>95504</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93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80281</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10024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57912</xdr:rowOff>
    </xdr:from>
    <xdr:to>
      <xdr:col>6</xdr:col>
      <xdr:colOff>171450</xdr:colOff>
      <xdr:row>58</xdr:row>
      <xdr:rowOff>159512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1000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144289</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1008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950">
              <a:solidFill>
                <a:schemeClr val="dk1"/>
              </a:solidFill>
              <a:effectLst/>
              <a:latin typeface="+mn-lt"/>
              <a:ea typeface="+mn-ea"/>
              <a:cs typeface="+mn-cs"/>
            </a:rPr>
            <a:t>維持補修費の経常収支比率は、各施設の修繕料が減少したため、前年度比で</a:t>
          </a:r>
          <a:r>
            <a:rPr kumimoji="1" lang="en-US" altLang="ja-JP" sz="950">
              <a:solidFill>
                <a:schemeClr val="dk1"/>
              </a:solidFill>
              <a:effectLst/>
              <a:latin typeface="+mn-lt"/>
              <a:ea typeface="+mn-ea"/>
              <a:cs typeface="+mn-cs"/>
            </a:rPr>
            <a:t>0.1</a:t>
          </a:r>
          <a:r>
            <a:rPr kumimoji="1" lang="ja-JP" altLang="ja-JP" sz="950">
              <a:solidFill>
                <a:schemeClr val="dk1"/>
              </a:solidFill>
              <a:effectLst/>
              <a:latin typeface="+mn-lt"/>
              <a:ea typeface="+mn-ea"/>
              <a:cs typeface="+mn-cs"/>
            </a:rPr>
            <a:t>ポイント</a:t>
          </a:r>
          <a:r>
            <a:rPr kumimoji="1" lang="ja-JP" altLang="en-US" sz="950">
              <a:solidFill>
                <a:schemeClr val="dk1"/>
              </a:solidFill>
              <a:effectLst/>
              <a:latin typeface="+mn-lt"/>
              <a:ea typeface="+mn-ea"/>
              <a:cs typeface="+mn-cs"/>
            </a:rPr>
            <a:t>改善</a:t>
          </a:r>
          <a:r>
            <a:rPr kumimoji="1" lang="ja-JP" altLang="ja-JP" sz="950">
              <a:solidFill>
                <a:schemeClr val="dk1"/>
              </a:solidFill>
              <a:effectLst/>
              <a:latin typeface="+mn-lt"/>
              <a:ea typeface="+mn-ea"/>
              <a:cs typeface="+mn-cs"/>
            </a:rPr>
            <a:t>しました。　</a:t>
          </a:r>
          <a:endParaRPr lang="ja-JP" altLang="ja-JP" sz="950">
            <a:effectLst/>
          </a:endParaRPr>
        </a:p>
        <a:p>
          <a:r>
            <a:rPr kumimoji="1" lang="ja-JP" altLang="ja-JP" sz="950">
              <a:solidFill>
                <a:schemeClr val="dk1"/>
              </a:solidFill>
              <a:effectLst/>
              <a:latin typeface="+mn-lt"/>
              <a:ea typeface="+mn-ea"/>
              <a:cs typeface="+mn-cs"/>
            </a:rPr>
            <a:t>　</a:t>
          </a:r>
          <a:r>
            <a:rPr kumimoji="1" lang="ja-JP" altLang="en-US" sz="950">
              <a:solidFill>
                <a:schemeClr val="dk1"/>
              </a:solidFill>
              <a:effectLst/>
              <a:latin typeface="+mn-lt"/>
              <a:ea typeface="+mn-ea"/>
              <a:cs typeface="+mn-cs"/>
            </a:rPr>
            <a:t>また、</a:t>
          </a:r>
          <a:r>
            <a:rPr kumimoji="1" lang="ja-JP" altLang="ja-JP" sz="950">
              <a:solidFill>
                <a:schemeClr val="dk1"/>
              </a:solidFill>
              <a:effectLst/>
              <a:latin typeface="+mn-lt"/>
              <a:ea typeface="+mn-ea"/>
              <a:cs typeface="+mn-cs"/>
            </a:rPr>
            <a:t>繰出金の経常収支比率</a:t>
          </a:r>
          <a:r>
            <a:rPr kumimoji="1" lang="ja-JP" altLang="en-US" sz="950">
              <a:solidFill>
                <a:schemeClr val="dk1"/>
              </a:solidFill>
              <a:effectLst/>
              <a:latin typeface="+mn-lt"/>
              <a:ea typeface="+mn-ea"/>
              <a:cs typeface="+mn-cs"/>
            </a:rPr>
            <a:t>は</a:t>
          </a:r>
          <a:r>
            <a:rPr kumimoji="1" lang="ja-JP" altLang="ja-JP" sz="950">
              <a:solidFill>
                <a:schemeClr val="dk1"/>
              </a:solidFill>
              <a:effectLst/>
              <a:latin typeface="+mn-lt"/>
              <a:ea typeface="+mn-ea"/>
              <a:cs typeface="+mn-cs"/>
            </a:rPr>
            <a:t>、各特別会計への繰出金が約</a:t>
          </a:r>
          <a:r>
            <a:rPr kumimoji="1" lang="en-US" altLang="ja-JP" sz="950">
              <a:solidFill>
                <a:schemeClr val="dk1"/>
              </a:solidFill>
              <a:effectLst/>
              <a:latin typeface="+mn-lt"/>
              <a:ea typeface="+mn-ea"/>
              <a:cs typeface="+mn-cs"/>
            </a:rPr>
            <a:t>2,100</a:t>
          </a:r>
          <a:r>
            <a:rPr kumimoji="1" lang="ja-JP" altLang="ja-JP" sz="950">
              <a:solidFill>
                <a:schemeClr val="dk1"/>
              </a:solidFill>
              <a:effectLst/>
              <a:latin typeface="+mn-lt"/>
              <a:ea typeface="+mn-ea"/>
              <a:cs typeface="+mn-cs"/>
            </a:rPr>
            <a:t>万円増加し</a:t>
          </a:r>
          <a:r>
            <a:rPr kumimoji="1" lang="ja-JP" altLang="en-US" sz="950">
              <a:solidFill>
                <a:schemeClr val="dk1"/>
              </a:solidFill>
              <a:effectLst/>
              <a:latin typeface="+mn-lt"/>
              <a:ea typeface="+mn-ea"/>
              <a:cs typeface="+mn-cs"/>
            </a:rPr>
            <a:t>たものの</a:t>
          </a:r>
          <a:r>
            <a:rPr kumimoji="1" lang="ja-JP" altLang="ja-JP" sz="950">
              <a:solidFill>
                <a:schemeClr val="dk1"/>
              </a:solidFill>
              <a:effectLst/>
              <a:latin typeface="+mn-lt"/>
              <a:ea typeface="+mn-ea"/>
              <a:cs typeface="+mn-cs"/>
            </a:rPr>
            <a:t>、</a:t>
          </a:r>
          <a:r>
            <a:rPr kumimoji="1" lang="ja-JP" altLang="en-US" sz="950">
              <a:solidFill>
                <a:schemeClr val="dk1"/>
              </a:solidFill>
              <a:effectLst/>
              <a:latin typeface="+mn-lt"/>
              <a:ea typeface="+mn-ea"/>
              <a:cs typeface="+mn-cs"/>
            </a:rPr>
            <a:t>市町村総合交付金の充当額の増加などにより、昨年度から</a:t>
          </a:r>
          <a:r>
            <a:rPr kumimoji="1" lang="en-US" altLang="ja-JP" sz="950">
              <a:solidFill>
                <a:schemeClr val="dk1"/>
              </a:solidFill>
              <a:effectLst/>
              <a:latin typeface="+mn-lt"/>
              <a:ea typeface="+mn-ea"/>
              <a:cs typeface="+mn-cs"/>
            </a:rPr>
            <a:t>0.1</a:t>
          </a:r>
          <a:r>
            <a:rPr kumimoji="1" lang="ja-JP" altLang="ja-JP" sz="950">
              <a:solidFill>
                <a:schemeClr val="dk1"/>
              </a:solidFill>
              <a:effectLst/>
              <a:latin typeface="+mn-lt"/>
              <a:ea typeface="+mn-ea"/>
              <a:cs typeface="+mn-cs"/>
            </a:rPr>
            <a:t>ポイント</a:t>
          </a:r>
          <a:r>
            <a:rPr kumimoji="1" lang="ja-JP" altLang="en-US" sz="950">
              <a:solidFill>
                <a:schemeClr val="dk1"/>
              </a:solidFill>
              <a:effectLst/>
              <a:latin typeface="+mn-lt"/>
              <a:ea typeface="+mn-ea"/>
              <a:cs typeface="+mn-cs"/>
            </a:rPr>
            <a:t>改善</a:t>
          </a:r>
          <a:r>
            <a:rPr kumimoji="1" lang="ja-JP" altLang="ja-JP" sz="950">
              <a:solidFill>
                <a:schemeClr val="dk1"/>
              </a:solidFill>
              <a:effectLst/>
              <a:latin typeface="+mn-lt"/>
              <a:ea typeface="+mn-ea"/>
              <a:cs typeface="+mn-cs"/>
            </a:rPr>
            <a:t>しました。</a:t>
          </a:r>
          <a:endParaRPr lang="ja-JP" altLang="ja-JP" sz="950">
            <a:effectLst/>
          </a:endParaRPr>
        </a:p>
        <a:p>
          <a:r>
            <a:rPr kumimoji="1" lang="ja-JP" altLang="ja-JP" sz="950">
              <a:solidFill>
                <a:schemeClr val="dk1"/>
              </a:solidFill>
              <a:effectLst/>
              <a:latin typeface="+mn-lt"/>
              <a:ea typeface="+mn-ea"/>
              <a:cs typeface="+mn-cs"/>
            </a:rPr>
            <a:t>　今後、施設の老朽化</a:t>
          </a:r>
          <a:r>
            <a:rPr kumimoji="1" lang="ja-JP" altLang="en-US" sz="950">
              <a:solidFill>
                <a:schemeClr val="dk1"/>
              </a:solidFill>
              <a:effectLst/>
              <a:latin typeface="+mn-lt"/>
              <a:ea typeface="+mn-ea"/>
              <a:cs typeface="+mn-cs"/>
            </a:rPr>
            <a:t>など</a:t>
          </a:r>
          <a:r>
            <a:rPr kumimoji="1" lang="ja-JP" altLang="ja-JP" sz="950">
              <a:solidFill>
                <a:schemeClr val="dk1"/>
              </a:solidFill>
              <a:effectLst/>
              <a:latin typeface="+mn-lt"/>
              <a:ea typeface="+mn-ea"/>
              <a:cs typeface="+mn-cs"/>
            </a:rPr>
            <a:t>で当該項目は上昇していくと見込まれます。財政運営に影響</a:t>
          </a:r>
          <a:r>
            <a:rPr kumimoji="1" lang="ja-JP" altLang="en-US" sz="950">
              <a:solidFill>
                <a:schemeClr val="dk1"/>
              </a:solidFill>
              <a:effectLst/>
              <a:latin typeface="+mn-lt"/>
              <a:ea typeface="+mn-ea"/>
              <a:cs typeface="+mn-cs"/>
            </a:rPr>
            <a:t>が及ばないよう</a:t>
          </a:r>
          <a:r>
            <a:rPr kumimoji="1" lang="ja-JP" altLang="ja-JP" sz="950">
              <a:solidFill>
                <a:schemeClr val="dk1"/>
              </a:solidFill>
              <a:effectLst/>
              <a:latin typeface="+mn-lt"/>
              <a:ea typeface="+mn-ea"/>
              <a:cs typeface="+mn-cs"/>
            </a:rPr>
            <a:t>、年度間での経費の平準化を図るなど計画的な維持管理に努めます。</a:t>
          </a:r>
          <a:endParaRPr lang="ja-JP" altLang="ja-JP" sz="95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63500</xdr:rowOff>
    </xdr:from>
    <xdr:to>
      <xdr:col>82</xdr:col>
      <xdr:colOff>107950</xdr:colOff>
      <xdr:row>56</xdr:row>
      <xdr:rowOff>76200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6647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25400</xdr:rowOff>
    </xdr:from>
    <xdr:to>
      <xdr:col>78</xdr:col>
      <xdr:colOff>69850</xdr:colOff>
      <xdr:row>56</xdr:row>
      <xdr:rowOff>76200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626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73677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1001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95250</xdr:rowOff>
    </xdr:from>
    <xdr:to>
      <xdr:col>73</xdr:col>
      <xdr:colOff>180975</xdr:colOff>
      <xdr:row>56</xdr:row>
      <xdr:rowOff>25400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5250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95250</xdr:rowOff>
    </xdr:from>
    <xdr:to>
      <xdr:col>69</xdr:col>
      <xdr:colOff>92075</xdr:colOff>
      <xdr:row>56</xdr:row>
      <xdr:rowOff>12700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5250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12700</xdr:rowOff>
    </xdr:from>
    <xdr:to>
      <xdr:col>82</xdr:col>
      <xdr:colOff>158750</xdr:colOff>
      <xdr:row>56</xdr:row>
      <xdr:rowOff>114300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29227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25400</xdr:rowOff>
    </xdr:from>
    <xdr:to>
      <xdr:col>78</xdr:col>
      <xdr:colOff>120650</xdr:colOff>
      <xdr:row>56</xdr:row>
      <xdr:rowOff>127000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137177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395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146050</xdr:rowOff>
    </xdr:from>
    <xdr:to>
      <xdr:col>74</xdr:col>
      <xdr:colOff>31750</xdr:colOff>
      <xdr:row>56</xdr:row>
      <xdr:rowOff>76200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86377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44450</xdr:rowOff>
    </xdr:from>
    <xdr:to>
      <xdr:col>69</xdr:col>
      <xdr:colOff>142875</xdr:colOff>
      <xdr:row>55</xdr:row>
      <xdr:rowOff>146050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156227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24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補助費等に係る経常収支比率は、東京消防庁への事務委託料が主な要因となり、類似団体平均より高い水準にあります</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学校給食無償化に伴う負担金の新設や、保育・教育施設への補助金等の増額により、経常収支比率は</a:t>
          </a:r>
          <a:r>
            <a:rPr kumimoji="1" lang="ja-JP" altLang="ja-JP" sz="1100">
              <a:solidFill>
                <a:schemeClr val="dk1"/>
              </a:solidFill>
              <a:effectLst/>
              <a:latin typeface="+mn-lt"/>
              <a:ea typeface="+mn-ea"/>
              <a:cs typeface="+mn-cs"/>
            </a:rPr>
            <a:t>前年度比で</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しました。</a:t>
          </a:r>
          <a:endParaRPr lang="ja-JP" altLang="ja-JP" sz="1400">
            <a:effectLst/>
          </a:endParaRPr>
        </a:p>
        <a:p>
          <a:r>
            <a:rPr kumimoji="1" lang="ja-JP" altLang="ja-JP" sz="1100">
              <a:solidFill>
                <a:schemeClr val="dk1"/>
              </a:solidFill>
              <a:effectLst/>
              <a:latin typeface="+mn-lt"/>
              <a:ea typeface="+mn-ea"/>
              <a:cs typeface="+mn-cs"/>
            </a:rPr>
            <a:t>　今後も補助金等の制度の在り方や整理統合等を検証し、補助費等の抑制に努めます。</a:t>
          </a:r>
          <a:endParaRPr lang="ja-JP" altLang="ja-JP" sz="1400">
            <a:effectLst/>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54610</xdr:rowOff>
    </xdr:from>
    <xdr:to>
      <xdr:col>82</xdr:col>
      <xdr:colOff>107950</xdr:colOff>
      <xdr:row>37</xdr:row>
      <xdr:rowOff>77470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3982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153687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54610</xdr:rowOff>
    </xdr:from>
    <xdr:to>
      <xdr:col>78</xdr:col>
      <xdr:colOff>69850</xdr:colOff>
      <xdr:row>37</xdr:row>
      <xdr:rowOff>62230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3982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69867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134620</xdr:rowOff>
    </xdr:from>
    <xdr:to>
      <xdr:col>73</xdr:col>
      <xdr:colOff>180975</xdr:colOff>
      <xdr:row>37</xdr:row>
      <xdr:rowOff>62230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3068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31767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134620</xdr:rowOff>
    </xdr:from>
    <xdr:to>
      <xdr:col>69</xdr:col>
      <xdr:colOff>92075</xdr:colOff>
      <xdr:row>38</xdr:row>
      <xdr:rowOff>5080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30682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54627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26670</xdr:rowOff>
    </xdr:from>
    <xdr:to>
      <xdr:col>82</xdr:col>
      <xdr:colOff>158750</xdr:colOff>
      <xdr:row>37</xdr:row>
      <xdr:rowOff>128270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170197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3810</xdr:rowOff>
    </xdr:from>
    <xdr:to>
      <xdr:col>78</xdr:col>
      <xdr:colOff>120650</xdr:colOff>
      <xdr:row>37</xdr:row>
      <xdr:rowOff>105410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90187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43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11430</xdr:rowOff>
    </xdr:from>
    <xdr:to>
      <xdr:col>74</xdr:col>
      <xdr:colOff>31750</xdr:colOff>
      <xdr:row>37</xdr:row>
      <xdr:rowOff>113030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97807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83820</xdr:rowOff>
    </xdr:from>
    <xdr:to>
      <xdr:col>69</xdr:col>
      <xdr:colOff>142875</xdr:colOff>
      <xdr:row>37</xdr:row>
      <xdr:rowOff>13970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170197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125730</xdr:rowOff>
    </xdr:from>
    <xdr:to>
      <xdr:col>65</xdr:col>
      <xdr:colOff>53975</xdr:colOff>
      <xdr:row>38</xdr:row>
      <xdr:rowOff>55880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40657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公債費に係る経常収支比率は、令和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年度に起債した箱根ケ崎駅西土地区画整理事業債の元金償還が開始</a:t>
          </a:r>
          <a:r>
            <a:rPr kumimoji="1" lang="ja-JP" altLang="en-US" sz="1100">
              <a:solidFill>
                <a:schemeClr val="dk1"/>
              </a:solidFill>
              <a:effectLst/>
              <a:latin typeface="+mn-lt"/>
              <a:ea typeface="+mn-ea"/>
              <a:cs typeface="+mn-cs"/>
            </a:rPr>
            <a:t>されたものの</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一般会計では平成</a:t>
          </a:r>
          <a:r>
            <a:rPr kumimoji="1" lang="en-US" altLang="ja-JP" sz="1100">
              <a:solidFill>
                <a:schemeClr val="dk1"/>
              </a:solidFill>
              <a:effectLst/>
              <a:latin typeface="+mn-lt"/>
              <a:ea typeface="+mn-ea"/>
              <a:cs typeface="+mn-cs"/>
            </a:rPr>
            <a:t>15</a:t>
          </a:r>
          <a:r>
            <a:rPr kumimoji="1" lang="ja-JP" altLang="en-US" sz="1100">
              <a:solidFill>
                <a:schemeClr val="dk1"/>
              </a:solidFill>
              <a:effectLst/>
              <a:latin typeface="+mn-lt"/>
              <a:ea typeface="+mn-ea"/>
              <a:cs typeface="+mn-cs"/>
            </a:rPr>
            <a:t>年度に起債した地方債の償還が終了したことにより、</a:t>
          </a:r>
          <a:r>
            <a:rPr kumimoji="1" lang="ja-JP" altLang="ja-JP" sz="1100">
              <a:solidFill>
                <a:schemeClr val="dk1"/>
              </a:solidFill>
              <a:effectLst/>
              <a:latin typeface="+mn-lt"/>
              <a:ea typeface="+mn-ea"/>
              <a:cs typeface="+mn-cs"/>
            </a:rPr>
            <a:t>前年度比で</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しました。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公債費の経常収支比率は、</a:t>
          </a:r>
          <a:r>
            <a:rPr kumimoji="1" lang="ja-JP" altLang="ja-JP" sz="1100">
              <a:solidFill>
                <a:schemeClr val="dk1"/>
              </a:solidFill>
              <a:effectLst/>
              <a:latin typeface="+mn-lt"/>
              <a:ea typeface="+mn-ea"/>
              <a:cs typeface="+mn-cs"/>
            </a:rPr>
            <a:t>類似団体と比較して大幅に平均を下回っており、良好な水準を保っています。今後も引き続き、地方債に依存しない財政運営を念頭に、公債費の抑制に努めます。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65278</xdr:rowOff>
    </xdr:from>
    <xdr:to>
      <xdr:col>24</xdr:col>
      <xdr:colOff>25400</xdr:colOff>
      <xdr:row>75</xdr:row>
      <xdr:rowOff>78994</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292402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57421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087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56134</xdr:rowOff>
    </xdr:from>
    <xdr:to>
      <xdr:col>19</xdr:col>
      <xdr:colOff>187325</xdr:colOff>
      <xdr:row>75</xdr:row>
      <xdr:rowOff>78994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291488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18559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220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24130</xdr:rowOff>
    </xdr:from>
    <xdr:to>
      <xdr:col>15</xdr:col>
      <xdr:colOff>98425</xdr:colOff>
      <xdr:row>75</xdr:row>
      <xdr:rowOff>56134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288288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23131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14986</xdr:rowOff>
    </xdr:from>
    <xdr:to>
      <xdr:col>11</xdr:col>
      <xdr:colOff>9525</xdr:colOff>
      <xdr:row>75</xdr:row>
      <xdr:rowOff>24130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1320800" y="128737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167149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27703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14478</xdr:rowOff>
    </xdr:from>
    <xdr:to>
      <xdr:col>24</xdr:col>
      <xdr:colOff>76200</xdr:colOff>
      <xdr:row>75</xdr:row>
      <xdr:rowOff>116078</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28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31005</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71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28194</xdr:rowOff>
    </xdr:from>
    <xdr:to>
      <xdr:col>20</xdr:col>
      <xdr:colOff>38100</xdr:colOff>
      <xdr:row>75</xdr:row>
      <xdr:rowOff>129794</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288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139971</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655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5334</xdr:rowOff>
    </xdr:from>
    <xdr:to>
      <xdr:col>15</xdr:col>
      <xdr:colOff>149225</xdr:colOff>
      <xdr:row>75</xdr:row>
      <xdr:rowOff>106934</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286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117111</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63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144780</xdr:rowOff>
    </xdr:from>
    <xdr:to>
      <xdr:col>11</xdr:col>
      <xdr:colOff>60325</xdr:colOff>
      <xdr:row>75</xdr:row>
      <xdr:rowOff>74930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85107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135636</xdr:rowOff>
    </xdr:from>
    <xdr:to>
      <xdr:col>6</xdr:col>
      <xdr:colOff>171450</xdr:colOff>
      <xdr:row>75</xdr:row>
      <xdr:rowOff>65786</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75963</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59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　令和</a:t>
          </a:r>
          <a:r>
            <a:rPr kumimoji="1" lang="en-US" altLang="ja-JP" sz="1000" b="0" i="0" u="none" strike="noStrike" kern="0" cap="none" spc="0" normalizeH="0" baseline="0" noProof="0">
              <a:ln>
                <a:noFill/>
              </a:ln>
              <a:solidFill>
                <a:prstClr val="black"/>
              </a:solidFill>
              <a:effectLst/>
              <a:uLnTx/>
              <a:uFillTx/>
              <a:latin typeface="+mn-lt"/>
              <a:ea typeface="+mn-ea"/>
              <a:cs typeface="+mn-cs"/>
            </a:rPr>
            <a:t>6</a:t>
          </a:r>
          <a:r>
            <a:rPr kumimoji="1" lang="ja-JP" altLang="en-US" sz="1000" b="0" i="0" u="none" strike="noStrike" kern="0" cap="none" spc="0" normalizeH="0" baseline="0" noProof="0">
              <a:ln>
                <a:noFill/>
              </a:ln>
              <a:solidFill>
                <a:prstClr val="black"/>
              </a:solidFill>
              <a:effectLst/>
              <a:uLnTx/>
              <a:uFillTx/>
              <a:latin typeface="+mn-lt"/>
              <a:ea typeface="+mn-ea"/>
              <a:cs typeface="+mn-cs"/>
            </a:rPr>
            <a:t>年度の公債費を除く経常経費充当一般財源は、昨年度から約</a:t>
          </a:r>
          <a:r>
            <a:rPr kumimoji="1" lang="en-US" altLang="ja-JP" sz="1000" b="0" i="0" u="none" strike="noStrike" kern="0" cap="none" spc="0" normalizeH="0" baseline="0" noProof="0">
              <a:ln>
                <a:noFill/>
              </a:ln>
              <a:solidFill>
                <a:prstClr val="black"/>
              </a:solidFill>
              <a:effectLst/>
              <a:uLnTx/>
              <a:uFillTx/>
              <a:latin typeface="+mn-lt"/>
              <a:ea typeface="+mn-ea"/>
              <a:cs typeface="+mn-cs"/>
            </a:rPr>
            <a:t>3</a:t>
          </a:r>
          <a:r>
            <a:rPr kumimoji="1" lang="ja-JP" altLang="en-US" sz="1000" b="0" i="0" u="none" strike="noStrike" kern="0" cap="none" spc="0" normalizeH="0" baseline="0" noProof="0">
              <a:ln>
                <a:noFill/>
              </a:ln>
              <a:solidFill>
                <a:prstClr val="black"/>
              </a:solidFill>
              <a:effectLst/>
              <a:uLnTx/>
              <a:uFillTx/>
              <a:latin typeface="+mn-lt"/>
              <a:ea typeface="+mn-ea"/>
              <a:cs typeface="+mn-cs"/>
            </a:rPr>
            <a:t>億</a:t>
          </a:r>
          <a:r>
            <a:rPr kumimoji="1" lang="en-US" altLang="ja-JP" sz="1000" b="0" i="0" u="none" strike="noStrike" kern="0" cap="none" spc="0" normalizeH="0" baseline="0" noProof="0">
              <a:ln>
                <a:noFill/>
              </a:ln>
              <a:solidFill>
                <a:prstClr val="black"/>
              </a:solidFill>
              <a:effectLst/>
              <a:uLnTx/>
              <a:uFillTx/>
              <a:latin typeface="+mn-lt"/>
              <a:ea typeface="+mn-ea"/>
              <a:cs typeface="+mn-cs"/>
            </a:rPr>
            <a:t>9,500</a:t>
          </a:r>
          <a:r>
            <a:rPr kumimoji="1" lang="ja-JP" altLang="en-US" sz="1000" b="0" i="0" u="none" strike="noStrike" kern="0" cap="none" spc="0" normalizeH="0" baseline="0" noProof="0">
              <a:ln>
                <a:noFill/>
              </a:ln>
              <a:solidFill>
                <a:prstClr val="black"/>
              </a:solidFill>
              <a:effectLst/>
              <a:uLnTx/>
              <a:uFillTx/>
              <a:latin typeface="+mn-lt"/>
              <a:ea typeface="+mn-ea"/>
              <a:cs typeface="+mn-cs"/>
            </a:rPr>
            <a:t>万円の増額となったため、経常収支比率は</a:t>
          </a:r>
          <a:r>
            <a:rPr kumimoji="1" lang="en-US" altLang="ja-JP" sz="1000" b="0" i="0" u="none" strike="noStrike" kern="0" cap="none" spc="0" normalizeH="0" baseline="0" noProof="0">
              <a:ln>
                <a:noFill/>
              </a:ln>
              <a:solidFill>
                <a:prstClr val="black"/>
              </a:solidFill>
              <a:effectLst/>
              <a:uLnTx/>
              <a:uFillTx/>
              <a:latin typeface="+mn-lt"/>
              <a:ea typeface="+mn-ea"/>
              <a:cs typeface="+mn-cs"/>
            </a:rPr>
            <a:t>2.1</a:t>
          </a:r>
          <a:r>
            <a:rPr kumimoji="1" lang="ja-JP" altLang="en-US" sz="1000" b="0" i="0" u="none" strike="noStrike" kern="0" cap="none" spc="0" normalizeH="0" baseline="0" noProof="0">
              <a:ln>
                <a:noFill/>
              </a:ln>
              <a:solidFill>
                <a:prstClr val="black"/>
              </a:solidFill>
              <a:effectLst/>
              <a:uLnTx/>
              <a:uFillTx/>
              <a:latin typeface="+mn-lt"/>
              <a:ea typeface="+mn-ea"/>
              <a:cs typeface="+mn-cs"/>
            </a:rPr>
            <a:t>ポイント悪化しました。この増額分の約</a:t>
          </a:r>
          <a:r>
            <a:rPr kumimoji="1" lang="en-US" altLang="ja-JP" sz="1000" b="0" i="0" u="none" strike="noStrike" kern="0" cap="none" spc="0" normalizeH="0" baseline="0" noProof="0">
              <a:ln>
                <a:noFill/>
              </a:ln>
              <a:solidFill>
                <a:prstClr val="black"/>
              </a:solidFill>
              <a:effectLst/>
              <a:uLnTx/>
              <a:uFillTx/>
              <a:latin typeface="+mn-lt"/>
              <a:ea typeface="+mn-ea"/>
              <a:cs typeface="+mn-cs"/>
            </a:rPr>
            <a:t>7</a:t>
          </a:r>
          <a:r>
            <a:rPr kumimoji="1" lang="ja-JP" altLang="en-US" sz="1000" b="0" i="0" u="none" strike="noStrike" kern="0" cap="none" spc="0" normalizeH="0" baseline="0" noProof="0">
              <a:ln>
                <a:noFill/>
              </a:ln>
              <a:solidFill>
                <a:prstClr val="black"/>
              </a:solidFill>
              <a:effectLst/>
              <a:uLnTx/>
              <a:uFillTx/>
              <a:latin typeface="+mn-lt"/>
              <a:ea typeface="+mn-ea"/>
              <a:cs typeface="+mn-cs"/>
            </a:rPr>
            <a:t>割が人件費と物件費で占められており、その主な要因は近年の物価高騰の影響や人件費の上昇によるものです。</a:t>
          </a:r>
          <a:br>
            <a:rPr kumimoji="1" lang="ja-JP" altLang="en-US" sz="1000" b="0" i="0" u="none" strike="noStrike" kern="0" cap="none" spc="0" normalizeH="0" baseline="0" noProof="0">
              <a:ln>
                <a:noFill/>
              </a:ln>
              <a:solidFill>
                <a:prstClr val="black"/>
              </a:solidFill>
              <a:effectLst/>
              <a:uLnTx/>
              <a:uFillTx/>
              <a:latin typeface="+mn-lt"/>
              <a:ea typeface="+mn-ea"/>
              <a:cs typeface="+mn-cs"/>
            </a:rPr>
          </a:br>
          <a:r>
            <a:rPr kumimoji="1" lang="ja-JP" altLang="en-US" sz="1000" b="0" i="0" u="none" strike="noStrike" kern="0" cap="none" spc="0" normalizeH="0" baseline="0" noProof="0">
              <a:ln>
                <a:noFill/>
              </a:ln>
              <a:solidFill>
                <a:prstClr val="black"/>
              </a:solidFill>
              <a:effectLst/>
              <a:uLnTx/>
              <a:uFillTx/>
              <a:latin typeface="+mn-lt"/>
              <a:ea typeface="+mn-ea"/>
              <a:cs typeface="+mn-cs"/>
            </a:rPr>
            <a:t>　義務的経費の増加に対応しつつ、東京都平均を下回る水準を目指すためには、各種事業の見直しや施設の統廃合を見据えた計画的な維持管理などにより、経常的な歳出の削減に取り組むことが課題となります。</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69850</xdr:rowOff>
    </xdr:from>
    <xdr:to>
      <xdr:col>82</xdr:col>
      <xdr:colOff>107950</xdr:colOff>
      <xdr:row>78</xdr:row>
      <xdr:rowOff>149861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442950"/>
          <a:ext cx="8382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153688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12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8889</xdr:rowOff>
    </xdr:from>
    <xdr:to>
      <xdr:col>78</xdr:col>
      <xdr:colOff>69850</xdr:colOff>
      <xdr:row>78</xdr:row>
      <xdr:rowOff>69850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38198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54627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20320</xdr:rowOff>
    </xdr:from>
    <xdr:to>
      <xdr:col>73</xdr:col>
      <xdr:colOff>180975</xdr:colOff>
      <xdr:row>78</xdr:row>
      <xdr:rowOff>8889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3221970"/>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153687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20320</xdr:rowOff>
    </xdr:from>
    <xdr:to>
      <xdr:col>69</xdr:col>
      <xdr:colOff>92075</xdr:colOff>
      <xdr:row>78</xdr:row>
      <xdr:rowOff>77470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322197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24147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27957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99061</xdr:rowOff>
    </xdr:from>
    <xdr:to>
      <xdr:col>82</xdr:col>
      <xdr:colOff>158750</xdr:colOff>
      <xdr:row>79</xdr:row>
      <xdr:rowOff>29211</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71138</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19050</xdr:rowOff>
    </xdr:from>
    <xdr:to>
      <xdr:col>78</xdr:col>
      <xdr:colOff>120650</xdr:colOff>
      <xdr:row>78</xdr:row>
      <xdr:rowOff>120650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105427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47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129539</xdr:rowOff>
    </xdr:from>
    <xdr:to>
      <xdr:col>74</xdr:col>
      <xdr:colOff>31750</xdr:colOff>
      <xdr:row>78</xdr:row>
      <xdr:rowOff>59689</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33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44466</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4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140970</xdr:rowOff>
    </xdr:from>
    <xdr:to>
      <xdr:col>69</xdr:col>
      <xdr:colOff>142875</xdr:colOff>
      <xdr:row>77</xdr:row>
      <xdr:rowOff>71120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55897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26670</xdr:rowOff>
    </xdr:from>
    <xdr:to>
      <xdr:col>65</xdr:col>
      <xdr:colOff>53975</xdr:colOff>
      <xdr:row>78</xdr:row>
      <xdr:rowOff>128270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39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113047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486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東京都瑞穂町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95517</xdr:rowOff>
    </xdr:from>
    <xdr:to>
      <xdr:col>29</xdr:col>
      <xdr:colOff>127000</xdr:colOff>
      <xdr:row>18</xdr:row>
      <xdr:rowOff>158267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29242"/>
          <a:ext cx="647700" cy="627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80293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140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158267</xdr:rowOff>
    </xdr:from>
    <xdr:to>
      <xdr:col>26</xdr:col>
      <xdr:colOff>50800</xdr:colOff>
      <xdr:row>19</xdr:row>
      <xdr:rowOff>8293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91992"/>
          <a:ext cx="698500" cy="214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75379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80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8293</xdr:rowOff>
    </xdr:from>
    <xdr:to>
      <xdr:col>22</xdr:col>
      <xdr:colOff>114300</xdr:colOff>
      <xdr:row>19</xdr:row>
      <xdr:rowOff>24092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13468"/>
          <a:ext cx="698500" cy="157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109250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1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24092</xdr:rowOff>
    </xdr:from>
    <xdr:to>
      <xdr:col>18</xdr:col>
      <xdr:colOff>177800</xdr:colOff>
      <xdr:row>19</xdr:row>
      <xdr:rowOff>42050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29267"/>
          <a:ext cx="698500" cy="179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121658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26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142803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47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44717</xdr:rowOff>
    </xdr:from>
    <xdr:to>
      <xdr:col>29</xdr:col>
      <xdr:colOff>177800</xdr:colOff>
      <xdr:row>18</xdr:row>
      <xdr:rowOff>146317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784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61244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23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107467</xdr:rowOff>
    </xdr:from>
    <xdr:to>
      <xdr:col>26</xdr:col>
      <xdr:colOff>101600</xdr:colOff>
      <xdr:row>19</xdr:row>
      <xdr:rowOff>37617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411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47794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10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128943</xdr:rowOff>
    </xdr:from>
    <xdr:to>
      <xdr:col>22</xdr:col>
      <xdr:colOff>165100</xdr:colOff>
      <xdr:row>19</xdr:row>
      <xdr:rowOff>59093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62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69270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31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144742</xdr:rowOff>
    </xdr:from>
    <xdr:to>
      <xdr:col>19</xdr:col>
      <xdr:colOff>38100</xdr:colOff>
      <xdr:row>19</xdr:row>
      <xdr:rowOff>74892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784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85069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47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162700</xdr:rowOff>
    </xdr:from>
    <xdr:to>
      <xdr:col>15</xdr:col>
      <xdr:colOff>101600</xdr:colOff>
      <xdr:row>19</xdr:row>
      <xdr:rowOff>92850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96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103027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6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290152</xdr:rowOff>
    </xdr:from>
    <xdr:to>
      <xdr:col>29</xdr:col>
      <xdr:colOff>127000</xdr:colOff>
      <xdr:row>35</xdr:row>
      <xdr:rowOff>338066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900502"/>
          <a:ext cx="647700" cy="47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194111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461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338066</xdr:rowOff>
    </xdr:from>
    <xdr:to>
      <xdr:col>26</xdr:col>
      <xdr:colOff>50800</xdr:colOff>
      <xdr:row>36</xdr:row>
      <xdr:rowOff>43493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948416"/>
          <a:ext cx="698500" cy="483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130141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397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22804</xdr:rowOff>
    </xdr:from>
    <xdr:to>
      <xdr:col>22</xdr:col>
      <xdr:colOff>114300</xdr:colOff>
      <xdr:row>36</xdr:row>
      <xdr:rowOff>43493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976054"/>
          <a:ext cx="698500" cy="206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140085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07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22804</xdr:rowOff>
    </xdr:from>
    <xdr:to>
      <xdr:col>18</xdr:col>
      <xdr:colOff>177800</xdr:colOff>
      <xdr:row>36</xdr:row>
      <xdr:rowOff>24953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976054"/>
          <a:ext cx="698500" cy="21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167838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3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183131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45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239352</xdr:rowOff>
    </xdr:from>
    <xdr:to>
      <xdr:col>29</xdr:col>
      <xdr:colOff>177800</xdr:colOff>
      <xdr:row>35</xdr:row>
      <xdr:rowOff>340952</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849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211429</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821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287266</xdr:rowOff>
    </xdr:from>
    <xdr:to>
      <xdr:col>26</xdr:col>
      <xdr:colOff>101600</xdr:colOff>
      <xdr:row>36</xdr:row>
      <xdr:rowOff>45966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8976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30743</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983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335593</xdr:rowOff>
    </xdr:from>
    <xdr:to>
      <xdr:col>22</xdr:col>
      <xdr:colOff>165100</xdr:colOff>
      <xdr:row>36</xdr:row>
      <xdr:rowOff>94293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9459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79070</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032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314904</xdr:rowOff>
    </xdr:from>
    <xdr:to>
      <xdr:col>19</xdr:col>
      <xdr:colOff>38100</xdr:colOff>
      <xdr:row>36</xdr:row>
      <xdr:rowOff>73604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9252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58381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011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317053</xdr:rowOff>
    </xdr:from>
    <xdr:to>
      <xdr:col>15</xdr:col>
      <xdr:colOff>101600</xdr:colOff>
      <xdr:row>36</xdr:row>
      <xdr:rowOff>75753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9274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60530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013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東京都瑞穂町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32,013
30,921
16.85
16,871,142
16,389,443
458,829
7,630,178
6,763,585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155735</xdr:rowOff>
    </xdr:from>
    <xdr:to>
      <xdr:col>24</xdr:col>
      <xdr:colOff>63500</xdr:colOff>
      <xdr:row>36</xdr:row>
      <xdr:rowOff>57437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56485"/>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16872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9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57437</xdr:rowOff>
    </xdr:from>
    <xdr:to>
      <xdr:col>19</xdr:col>
      <xdr:colOff>177800</xdr:colOff>
      <xdr:row>36</xdr:row>
      <xdr:rowOff>73961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29637"/>
          <a:ext cx="889000" cy="16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38785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8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73961</xdr:rowOff>
    </xdr:from>
    <xdr:to>
      <xdr:col>15</xdr:col>
      <xdr:colOff>50800</xdr:colOff>
      <xdr:row>36</xdr:row>
      <xdr:rowOff>95466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46161"/>
          <a:ext cx="889000" cy="21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66462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95466</xdr:rowOff>
    </xdr:from>
    <xdr:to>
      <xdr:col>10</xdr:col>
      <xdr:colOff>114300</xdr:colOff>
      <xdr:row>36</xdr:row>
      <xdr:rowOff>116742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67666"/>
          <a:ext cx="889000" cy="2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74266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1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97029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104935</xdr:rowOff>
    </xdr:from>
    <xdr:to>
      <xdr:col>24</xdr:col>
      <xdr:colOff>114300</xdr:colOff>
      <xdr:row>36</xdr:row>
      <xdr:rowOff>35085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0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127812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5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6637</xdr:rowOff>
    </xdr:from>
    <xdr:to>
      <xdr:col>20</xdr:col>
      <xdr:colOff>38100</xdr:colOff>
      <xdr:row>36</xdr:row>
      <xdr:rowOff>108237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7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124764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95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23161</xdr:rowOff>
    </xdr:from>
    <xdr:to>
      <xdr:col>15</xdr:col>
      <xdr:colOff>101600</xdr:colOff>
      <xdr:row>36</xdr:row>
      <xdr:rowOff>124761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9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141288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97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44666</xdr:rowOff>
    </xdr:from>
    <xdr:to>
      <xdr:col>10</xdr:col>
      <xdr:colOff>165100</xdr:colOff>
      <xdr:row>36</xdr:row>
      <xdr:rowOff>146266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1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162793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9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65942</xdr:rowOff>
    </xdr:from>
    <xdr:to>
      <xdr:col>6</xdr:col>
      <xdr:colOff>38100</xdr:colOff>
      <xdr:row>36</xdr:row>
      <xdr:rowOff>167542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38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12619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013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121193</xdr:rowOff>
    </xdr:from>
    <xdr:to>
      <xdr:col>24</xdr:col>
      <xdr:colOff>63500</xdr:colOff>
      <xdr:row>57</xdr:row>
      <xdr:rowOff>7587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22393"/>
          <a:ext cx="838200" cy="57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22595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95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126020</xdr:rowOff>
    </xdr:from>
    <xdr:to>
      <xdr:col>19</xdr:col>
      <xdr:colOff>177800</xdr:colOff>
      <xdr:row>57</xdr:row>
      <xdr:rowOff>7587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727220"/>
          <a:ext cx="889000" cy="5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156051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92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73845</xdr:rowOff>
    </xdr:from>
    <xdr:to>
      <xdr:col>15</xdr:col>
      <xdr:colOff>50800</xdr:colOff>
      <xdr:row>56</xdr:row>
      <xdr:rowOff>126020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675045"/>
          <a:ext cx="889000" cy="52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135103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0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73845</xdr:rowOff>
    </xdr:from>
    <xdr:to>
      <xdr:col>10</xdr:col>
      <xdr:colOff>114300</xdr:colOff>
      <xdr:row>56</xdr:row>
      <xdr:rowOff>155903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675045"/>
          <a:ext cx="889000" cy="8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7159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5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58531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00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70393</xdr:rowOff>
    </xdr:from>
    <xdr:to>
      <xdr:col>24</xdr:col>
      <xdr:colOff>114300</xdr:colOff>
      <xdr:row>57</xdr:row>
      <xdr:rowOff>543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7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93270</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23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128237</xdr:rowOff>
    </xdr:from>
    <xdr:to>
      <xdr:col>20</xdr:col>
      <xdr:colOff>38100</xdr:colOff>
      <xdr:row>57</xdr:row>
      <xdr:rowOff>58387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2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74914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50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75220</xdr:rowOff>
    </xdr:from>
    <xdr:to>
      <xdr:col>15</xdr:col>
      <xdr:colOff>101600</xdr:colOff>
      <xdr:row>57</xdr:row>
      <xdr:rowOff>5370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7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21897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45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23045</xdr:rowOff>
    </xdr:from>
    <xdr:to>
      <xdr:col>10</xdr:col>
      <xdr:colOff>165100</xdr:colOff>
      <xdr:row>56</xdr:row>
      <xdr:rowOff>124645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2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141172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39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105103</xdr:rowOff>
    </xdr:from>
    <xdr:to>
      <xdr:col>6</xdr:col>
      <xdr:colOff>38100</xdr:colOff>
      <xdr:row>57</xdr:row>
      <xdr:rowOff>35253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0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51780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48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63440</xdr:rowOff>
    </xdr:from>
    <xdr:to>
      <xdr:col>24</xdr:col>
      <xdr:colOff>63500</xdr:colOff>
      <xdr:row>78</xdr:row>
      <xdr:rowOff>71166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436540"/>
          <a:ext cx="838200" cy="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85031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46431</xdr:rowOff>
    </xdr:from>
    <xdr:to>
      <xdr:col>19</xdr:col>
      <xdr:colOff>177800</xdr:colOff>
      <xdr:row>78</xdr:row>
      <xdr:rowOff>63440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419531"/>
          <a:ext cx="889000" cy="17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11940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4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46431</xdr:rowOff>
    </xdr:from>
    <xdr:to>
      <xdr:col>15</xdr:col>
      <xdr:colOff>50800</xdr:colOff>
      <xdr:row>78</xdr:row>
      <xdr:rowOff>63667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1953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15369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60055</xdr:rowOff>
    </xdr:from>
    <xdr:to>
      <xdr:col>10</xdr:col>
      <xdr:colOff>114300</xdr:colOff>
      <xdr:row>78</xdr:row>
      <xdr:rowOff>63667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433155"/>
          <a:ext cx="889000" cy="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20169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21496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20366</xdr:rowOff>
    </xdr:from>
    <xdr:to>
      <xdr:col>24</xdr:col>
      <xdr:colOff>114300</xdr:colOff>
      <xdr:row>78</xdr:row>
      <xdr:rowOff>121966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9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106743</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0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12640</xdr:rowOff>
    </xdr:from>
    <xdr:to>
      <xdr:col>20</xdr:col>
      <xdr:colOff>38100</xdr:colOff>
      <xdr:row>78</xdr:row>
      <xdr:rowOff>114240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8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105367</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7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167081</xdr:rowOff>
    </xdr:from>
    <xdr:to>
      <xdr:col>15</xdr:col>
      <xdr:colOff>101600</xdr:colOff>
      <xdr:row>78</xdr:row>
      <xdr:rowOff>97231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6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88358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61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12867</xdr:rowOff>
    </xdr:from>
    <xdr:to>
      <xdr:col>10</xdr:col>
      <xdr:colOff>165100</xdr:colOff>
      <xdr:row>78</xdr:row>
      <xdr:rowOff>114467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8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105594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78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9255</xdr:rowOff>
    </xdr:from>
    <xdr:to>
      <xdr:col>6</xdr:col>
      <xdr:colOff>38100</xdr:colOff>
      <xdr:row>78</xdr:row>
      <xdr:rowOff>110855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8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101982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7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32421</xdr:rowOff>
    </xdr:from>
    <xdr:to>
      <xdr:col>24</xdr:col>
      <xdr:colOff>63500</xdr:colOff>
      <xdr:row>95</xdr:row>
      <xdr:rowOff>117418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320171"/>
          <a:ext cx="838200" cy="8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13606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72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117418</xdr:rowOff>
    </xdr:from>
    <xdr:to>
      <xdr:col>19</xdr:col>
      <xdr:colOff>177800</xdr:colOff>
      <xdr:row>96</xdr:row>
      <xdr:rowOff>42904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405168"/>
          <a:ext cx="889000" cy="96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76362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70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9779</xdr:rowOff>
    </xdr:from>
    <xdr:to>
      <xdr:col>15</xdr:col>
      <xdr:colOff>50800</xdr:colOff>
      <xdr:row>96</xdr:row>
      <xdr:rowOff>42904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468979"/>
          <a:ext cx="889000" cy="3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171122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80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9779</xdr:rowOff>
    </xdr:from>
    <xdr:to>
      <xdr:col>10</xdr:col>
      <xdr:colOff>114300</xdr:colOff>
      <xdr:row>97</xdr:row>
      <xdr:rowOff>8648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468979"/>
          <a:ext cx="889000" cy="17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39166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669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46544</xdr:rowOff>
    </xdr:from>
    <xdr:to>
      <xdr:col>6</xdr:col>
      <xdr:colOff>38100</xdr:colOff>
      <xdr:row>98</xdr:row>
      <xdr:rowOff>148144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4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139271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94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153071</xdr:rowOff>
    </xdr:from>
    <xdr:to>
      <xdr:col>24</xdr:col>
      <xdr:colOff>114300</xdr:colOff>
      <xdr:row>95</xdr:row>
      <xdr:rowOff>83221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26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4498</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120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66618</xdr:rowOff>
    </xdr:from>
    <xdr:to>
      <xdr:col>20</xdr:col>
      <xdr:colOff>38100</xdr:colOff>
      <xdr:row>95</xdr:row>
      <xdr:rowOff>168218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354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13295</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12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163554</xdr:rowOff>
    </xdr:from>
    <xdr:to>
      <xdr:col>15</xdr:col>
      <xdr:colOff>101600</xdr:colOff>
      <xdr:row>96</xdr:row>
      <xdr:rowOff>93704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45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110231</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226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130429</xdr:rowOff>
    </xdr:from>
    <xdr:to>
      <xdr:col>10</xdr:col>
      <xdr:colOff>165100</xdr:colOff>
      <xdr:row>96</xdr:row>
      <xdr:rowOff>60579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41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77106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193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129298</xdr:rowOff>
    </xdr:from>
    <xdr:to>
      <xdr:col>6</xdr:col>
      <xdr:colOff>38100</xdr:colOff>
      <xdr:row>97</xdr:row>
      <xdr:rowOff>59448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58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75975</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363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27349</xdr:rowOff>
    </xdr:from>
    <xdr:to>
      <xdr:col>54</xdr:col>
      <xdr:colOff>189865</xdr:colOff>
      <xdr:row>39</xdr:row>
      <xdr:rowOff>169701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42299"/>
          <a:ext cx="1270" cy="151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2078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169701</xdr:rowOff>
    </xdr:from>
    <xdr:to>
      <xdr:col>55</xdr:col>
      <xdr:colOff>88900</xdr:colOff>
      <xdr:row>39</xdr:row>
      <xdr:rowOff>169701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5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145476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27349</xdr:rowOff>
    </xdr:from>
    <xdr:to>
      <xdr:col>55</xdr:col>
      <xdr:colOff>88900</xdr:colOff>
      <xdr:row>31</xdr:row>
      <xdr:rowOff>27349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4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132309</xdr:rowOff>
    </xdr:from>
    <xdr:to>
      <xdr:col>55</xdr:col>
      <xdr:colOff>0</xdr:colOff>
      <xdr:row>36</xdr:row>
      <xdr:rowOff>133136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304509"/>
          <a:ext cx="838200" cy="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39732</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383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61305</xdr:rowOff>
    </xdr:from>
    <xdr:to>
      <xdr:col>55</xdr:col>
      <xdr:colOff>50800</xdr:colOff>
      <xdr:row>37</xdr:row>
      <xdr:rowOff>162905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0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131568</xdr:rowOff>
    </xdr:from>
    <xdr:to>
      <xdr:col>50</xdr:col>
      <xdr:colOff>114300</xdr:colOff>
      <xdr:row>36</xdr:row>
      <xdr:rowOff>132309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303768"/>
          <a:ext cx="889000" cy="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81530</xdr:rowOff>
    </xdr:from>
    <xdr:to>
      <xdr:col>50</xdr:col>
      <xdr:colOff>165100</xdr:colOff>
      <xdr:row>38</xdr:row>
      <xdr:rowOff>11680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2808</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51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131568</xdr:rowOff>
    </xdr:from>
    <xdr:to>
      <xdr:col>45</xdr:col>
      <xdr:colOff>177800</xdr:colOff>
      <xdr:row>36</xdr:row>
      <xdr:rowOff>147788</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303768"/>
          <a:ext cx="889000" cy="1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82097</xdr:rowOff>
    </xdr:from>
    <xdr:to>
      <xdr:col>46</xdr:col>
      <xdr:colOff>38100</xdr:colOff>
      <xdr:row>38</xdr:row>
      <xdr:rowOff>12247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3374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51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111898</xdr:rowOff>
    </xdr:from>
    <xdr:to>
      <xdr:col>41</xdr:col>
      <xdr:colOff>50800</xdr:colOff>
      <xdr:row>36</xdr:row>
      <xdr:rowOff>147788</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255398"/>
          <a:ext cx="889000" cy="106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124235</xdr:rowOff>
    </xdr:from>
    <xdr:to>
      <xdr:col>41</xdr:col>
      <xdr:colOff>101600</xdr:colOff>
      <xdr:row>38</xdr:row>
      <xdr:rowOff>54385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45512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56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66443</xdr:rowOff>
    </xdr:from>
    <xdr:to>
      <xdr:col>36</xdr:col>
      <xdr:colOff>165100</xdr:colOff>
      <xdr:row>31</xdr:row>
      <xdr:rowOff>168043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159170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47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82336</xdr:rowOff>
    </xdr:from>
    <xdr:to>
      <xdr:col>55</xdr:col>
      <xdr:colOff>50800</xdr:colOff>
      <xdr:row>37</xdr:row>
      <xdr:rowOff>12486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25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105213</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105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81509</xdr:rowOff>
    </xdr:from>
    <xdr:to>
      <xdr:col>50</xdr:col>
      <xdr:colOff>165100</xdr:colOff>
      <xdr:row>37</xdr:row>
      <xdr:rowOff>11659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25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28186</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028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80768</xdr:rowOff>
    </xdr:from>
    <xdr:to>
      <xdr:col>46</xdr:col>
      <xdr:colOff>38100</xdr:colOff>
      <xdr:row>37</xdr:row>
      <xdr:rowOff>10918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25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27445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02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96988</xdr:rowOff>
    </xdr:from>
    <xdr:to>
      <xdr:col>41</xdr:col>
      <xdr:colOff>101600</xdr:colOff>
      <xdr:row>37</xdr:row>
      <xdr:rowOff>27138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26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43665</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04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61098</xdr:rowOff>
    </xdr:from>
    <xdr:to>
      <xdr:col>36</xdr:col>
      <xdr:colOff>165100</xdr:colOff>
      <xdr:row>30</xdr:row>
      <xdr:rowOff>162698</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20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7775</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4979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53598</xdr:rowOff>
    </xdr:from>
    <xdr:to>
      <xdr:col>55</xdr:col>
      <xdr:colOff>0</xdr:colOff>
      <xdr:row>57</xdr:row>
      <xdr:rowOff>15828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654798"/>
          <a:ext cx="838200" cy="13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155218</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584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93962</xdr:rowOff>
    </xdr:from>
    <xdr:to>
      <xdr:col>50</xdr:col>
      <xdr:colOff>114300</xdr:colOff>
      <xdr:row>57</xdr:row>
      <xdr:rowOff>15828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695162"/>
          <a:ext cx="889000" cy="9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5487</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43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164400</xdr:rowOff>
    </xdr:from>
    <xdr:to>
      <xdr:col>45</xdr:col>
      <xdr:colOff>177800</xdr:colOff>
      <xdr:row>56</xdr:row>
      <xdr:rowOff>93962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594150"/>
          <a:ext cx="889000" cy="10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162065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6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118303</xdr:rowOff>
    </xdr:from>
    <xdr:to>
      <xdr:col>41</xdr:col>
      <xdr:colOff>50800</xdr:colOff>
      <xdr:row>55</xdr:row>
      <xdr:rowOff>164400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548053"/>
          <a:ext cx="889000" cy="46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140702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74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112658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1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2798</xdr:rowOff>
    </xdr:from>
    <xdr:to>
      <xdr:col>55</xdr:col>
      <xdr:colOff>50800</xdr:colOff>
      <xdr:row>56</xdr:row>
      <xdr:rowOff>104398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60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25675</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45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136478</xdr:rowOff>
    </xdr:from>
    <xdr:to>
      <xdr:col>50</xdr:col>
      <xdr:colOff>165100</xdr:colOff>
      <xdr:row>57</xdr:row>
      <xdr:rowOff>66628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3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57755</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83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43162</xdr:rowOff>
    </xdr:from>
    <xdr:to>
      <xdr:col>46</xdr:col>
      <xdr:colOff>38100</xdr:colOff>
      <xdr:row>56</xdr:row>
      <xdr:rowOff>144762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64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161289</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41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113600</xdr:rowOff>
    </xdr:from>
    <xdr:to>
      <xdr:col>41</xdr:col>
      <xdr:colOff>101600</xdr:colOff>
      <xdr:row>56</xdr:row>
      <xdr:rowOff>43750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54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60277</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31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67503</xdr:rowOff>
    </xdr:from>
    <xdr:to>
      <xdr:col>36</xdr:col>
      <xdr:colOff>165100</xdr:colOff>
      <xdr:row>55</xdr:row>
      <xdr:rowOff>169103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49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14180</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272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25952</xdr:rowOff>
    </xdr:from>
    <xdr:to>
      <xdr:col>55</xdr:col>
      <xdr:colOff>0</xdr:colOff>
      <xdr:row>79</xdr:row>
      <xdr:rowOff>29668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70502"/>
          <a:ext cx="838200" cy="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166831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97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152369</xdr:rowOff>
    </xdr:from>
    <xdr:to>
      <xdr:col>50</xdr:col>
      <xdr:colOff>114300</xdr:colOff>
      <xdr:row>79</xdr:row>
      <xdr:rowOff>29668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25469"/>
          <a:ext cx="889000" cy="48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119759</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04428" y="1314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152369</xdr:rowOff>
    </xdr:from>
    <xdr:to>
      <xdr:col>45</xdr:col>
      <xdr:colOff>177800</xdr:colOff>
      <xdr:row>79</xdr:row>
      <xdr:rowOff>11340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25469"/>
          <a:ext cx="889000" cy="30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89298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11340</xdr:rowOff>
    </xdr:from>
    <xdr:to>
      <xdr:col>41</xdr:col>
      <xdr:colOff>50800</xdr:colOff>
      <xdr:row>79</xdr:row>
      <xdr:rowOff>41287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555890"/>
          <a:ext cx="889000" cy="2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62971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25804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146602</xdr:rowOff>
    </xdr:from>
    <xdr:to>
      <xdr:col>55</xdr:col>
      <xdr:colOff>50800</xdr:colOff>
      <xdr:row>79</xdr:row>
      <xdr:rowOff>76752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1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61529</xdr:rowOff>
    </xdr:from>
    <xdr:ext cx="378565"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34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150318</xdr:rowOff>
    </xdr:from>
    <xdr:to>
      <xdr:col>50</xdr:col>
      <xdr:colOff>165100</xdr:colOff>
      <xdr:row>79</xdr:row>
      <xdr:rowOff>80468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2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71595</xdr:rowOff>
    </xdr:from>
    <xdr:ext cx="378565"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50017" y="136161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101569</xdr:rowOff>
    </xdr:from>
    <xdr:to>
      <xdr:col>46</xdr:col>
      <xdr:colOff>38100</xdr:colOff>
      <xdr:row>79</xdr:row>
      <xdr:rowOff>31719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7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22846</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567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131990</xdr:rowOff>
    </xdr:from>
    <xdr:to>
      <xdr:col>41</xdr:col>
      <xdr:colOff>101600</xdr:colOff>
      <xdr:row>79</xdr:row>
      <xdr:rowOff>62140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0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53267</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59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161937</xdr:rowOff>
    </xdr:from>
    <xdr:to>
      <xdr:col>36</xdr:col>
      <xdr:colOff>165100</xdr:colOff>
      <xdr:row>79</xdr:row>
      <xdr:rowOff>92087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3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83214</xdr:rowOff>
    </xdr:from>
    <xdr:ext cx="378565"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3017" y="13627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31397</xdr:rowOff>
    </xdr:from>
    <xdr:to>
      <xdr:col>55</xdr:col>
      <xdr:colOff>0</xdr:colOff>
      <xdr:row>98</xdr:row>
      <xdr:rowOff>44915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662047"/>
          <a:ext cx="838200" cy="18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49709</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68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159245</xdr:rowOff>
    </xdr:from>
    <xdr:to>
      <xdr:col>50</xdr:col>
      <xdr:colOff>114300</xdr:colOff>
      <xdr:row>98</xdr:row>
      <xdr:rowOff>44915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789895"/>
          <a:ext cx="889000" cy="5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62971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52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139967</xdr:rowOff>
    </xdr:from>
    <xdr:to>
      <xdr:col>45</xdr:col>
      <xdr:colOff>177800</xdr:colOff>
      <xdr:row>97</xdr:row>
      <xdr:rowOff>159245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599167"/>
          <a:ext cx="889000" cy="19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60713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862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63767</xdr:rowOff>
    </xdr:from>
    <xdr:to>
      <xdr:col>41</xdr:col>
      <xdr:colOff>50800</xdr:colOff>
      <xdr:row>96</xdr:row>
      <xdr:rowOff>139967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52296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58000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86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114412</xdr:rowOff>
    </xdr:from>
    <xdr:to>
      <xdr:col>36</xdr:col>
      <xdr:colOff>165100</xdr:colOff>
      <xdr:row>98</xdr:row>
      <xdr:rowOff>44562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35689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83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152047</xdr:rowOff>
    </xdr:from>
    <xdr:to>
      <xdr:col>55</xdr:col>
      <xdr:colOff>50800</xdr:colOff>
      <xdr:row>97</xdr:row>
      <xdr:rowOff>82197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61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3474</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46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165565</xdr:rowOff>
    </xdr:from>
    <xdr:to>
      <xdr:col>50</xdr:col>
      <xdr:colOff>165100</xdr:colOff>
      <xdr:row>98</xdr:row>
      <xdr:rowOff>95715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9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86842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88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108445</xdr:rowOff>
    </xdr:from>
    <xdr:to>
      <xdr:col>46</xdr:col>
      <xdr:colOff>38100</xdr:colOff>
      <xdr:row>98</xdr:row>
      <xdr:rowOff>38595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7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55122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51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89167</xdr:rowOff>
    </xdr:from>
    <xdr:to>
      <xdr:col>41</xdr:col>
      <xdr:colOff>101600</xdr:colOff>
      <xdr:row>97</xdr:row>
      <xdr:rowOff>19317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54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35844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32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12967</xdr:rowOff>
    </xdr:from>
    <xdr:to>
      <xdr:col>36</xdr:col>
      <xdr:colOff>165100</xdr:colOff>
      <xdr:row>96</xdr:row>
      <xdr:rowOff>114567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47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131094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247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76755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20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11254</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167114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33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156369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2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169217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3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32305</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47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129439</xdr:rowOff>
    </xdr:from>
    <xdr:to>
      <xdr:col>85</xdr:col>
      <xdr:colOff>127000</xdr:colOff>
      <xdr:row>77</xdr:row>
      <xdr:rowOff>132651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331089"/>
          <a:ext cx="838200" cy="3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98239</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956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129439</xdr:rowOff>
    </xdr:from>
    <xdr:to>
      <xdr:col>81</xdr:col>
      <xdr:colOff>50800</xdr:colOff>
      <xdr:row>77</xdr:row>
      <xdr:rowOff>148476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331089"/>
          <a:ext cx="889000" cy="19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21594</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88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148476</xdr:rowOff>
    </xdr:from>
    <xdr:to>
      <xdr:col>76</xdr:col>
      <xdr:colOff>114300</xdr:colOff>
      <xdr:row>77</xdr:row>
      <xdr:rowOff>171183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50126"/>
          <a:ext cx="889000" cy="2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29011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88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171183</xdr:rowOff>
    </xdr:from>
    <xdr:to>
      <xdr:col>71</xdr:col>
      <xdr:colOff>177800</xdr:colOff>
      <xdr:row>78</xdr:row>
      <xdr:rowOff>14669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72833"/>
          <a:ext cx="889000" cy="1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41648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90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58221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91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81851</xdr:rowOff>
    </xdr:from>
    <xdr:to>
      <xdr:col>85</xdr:col>
      <xdr:colOff>177800</xdr:colOff>
      <xdr:row>78</xdr:row>
      <xdr:rowOff>12001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8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60278</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61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78639</xdr:rowOff>
    </xdr:from>
    <xdr:to>
      <xdr:col>81</xdr:col>
      <xdr:colOff>101600</xdr:colOff>
      <xdr:row>78</xdr:row>
      <xdr:rowOff>8789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8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171366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37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97676</xdr:rowOff>
    </xdr:from>
    <xdr:to>
      <xdr:col>76</xdr:col>
      <xdr:colOff>165100</xdr:colOff>
      <xdr:row>78</xdr:row>
      <xdr:rowOff>27826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99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18953</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39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120383</xdr:rowOff>
    </xdr:from>
    <xdr:to>
      <xdr:col>72</xdr:col>
      <xdr:colOff>38100</xdr:colOff>
      <xdr:row>78</xdr:row>
      <xdr:rowOff>50533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32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41660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414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135319</xdr:rowOff>
    </xdr:from>
    <xdr:to>
      <xdr:col>67</xdr:col>
      <xdr:colOff>101600</xdr:colOff>
      <xdr:row>78</xdr:row>
      <xdr:rowOff>65469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3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56596</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429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36044</xdr:rowOff>
    </xdr:from>
    <xdr:to>
      <xdr:col>85</xdr:col>
      <xdr:colOff>127000</xdr:colOff>
      <xdr:row>98</xdr:row>
      <xdr:rowOff>51022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838144"/>
          <a:ext cx="838200" cy="1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11537</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42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13805</xdr:rowOff>
    </xdr:from>
    <xdr:to>
      <xdr:col>81</xdr:col>
      <xdr:colOff>50800</xdr:colOff>
      <xdr:row>98</xdr:row>
      <xdr:rowOff>36044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815905"/>
          <a:ext cx="889000" cy="22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80768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88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141332</xdr:rowOff>
    </xdr:from>
    <xdr:to>
      <xdr:col>76</xdr:col>
      <xdr:colOff>114300</xdr:colOff>
      <xdr:row>98</xdr:row>
      <xdr:rowOff>13805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771982"/>
          <a:ext cx="889000" cy="43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71744</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87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141332</xdr:rowOff>
    </xdr:from>
    <xdr:to>
      <xdr:col>71</xdr:col>
      <xdr:colOff>177800</xdr:colOff>
      <xdr:row>98</xdr:row>
      <xdr:rowOff>45842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771982"/>
          <a:ext cx="889000" cy="75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57831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85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104991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9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222</xdr:rowOff>
    </xdr:from>
    <xdr:to>
      <xdr:col>85</xdr:col>
      <xdr:colOff>177800</xdr:colOff>
      <xdr:row>98</xdr:row>
      <xdr:rowOff>101822</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0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138536</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6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156694</xdr:rowOff>
    </xdr:from>
    <xdr:to>
      <xdr:col>81</xdr:col>
      <xdr:colOff>101600</xdr:colOff>
      <xdr:row>98</xdr:row>
      <xdr:rowOff>86844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78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103371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56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134455</xdr:rowOff>
    </xdr:from>
    <xdr:to>
      <xdr:col>76</xdr:col>
      <xdr:colOff>165100</xdr:colOff>
      <xdr:row>98</xdr:row>
      <xdr:rowOff>64605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76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81132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54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90532</xdr:rowOff>
    </xdr:from>
    <xdr:to>
      <xdr:col>72</xdr:col>
      <xdr:colOff>38100</xdr:colOff>
      <xdr:row>98</xdr:row>
      <xdr:rowOff>20682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72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37209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49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166492</xdr:rowOff>
    </xdr:from>
    <xdr:to>
      <xdr:col>67</xdr:col>
      <xdr:colOff>101600</xdr:colOff>
      <xdr:row>98</xdr:row>
      <xdr:rowOff>96642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79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113169</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57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88357</xdr:rowOff>
    </xdr:from>
    <xdr:to>
      <xdr:col>116</xdr:col>
      <xdr:colOff>63500</xdr:colOff>
      <xdr:row>38</xdr:row>
      <xdr:rowOff>127356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03457"/>
          <a:ext cx="838200" cy="38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47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82824</xdr:rowOff>
    </xdr:from>
    <xdr:to>
      <xdr:col>111</xdr:col>
      <xdr:colOff>177800</xdr:colOff>
      <xdr:row>38</xdr:row>
      <xdr:rowOff>88357</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597924"/>
          <a:ext cx="889000" cy="5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107403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7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92791</xdr:rowOff>
    </xdr:from>
    <xdr:to>
      <xdr:col>107</xdr:col>
      <xdr:colOff>50800</xdr:colOff>
      <xdr:row>38</xdr:row>
      <xdr:rowOff>82824</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436441"/>
          <a:ext cx="889000" cy="161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50500</xdr:rowOff>
    </xdr:from>
    <xdr:to>
      <xdr:col>102</xdr:col>
      <xdr:colOff>114300</xdr:colOff>
      <xdr:row>37</xdr:row>
      <xdr:rowOff>92791</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394150"/>
          <a:ext cx="889000" cy="4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98279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613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98371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61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76556</xdr:rowOff>
    </xdr:from>
    <xdr:to>
      <xdr:col>116</xdr:col>
      <xdr:colOff>114300</xdr:colOff>
      <xdr:row>39</xdr:row>
      <xdr:rowOff>6706</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59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162933</xdr:rowOff>
    </xdr:from>
    <xdr:ext cx="378565"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06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37557</xdr:rowOff>
    </xdr:from>
    <xdr:to>
      <xdr:col>112</xdr:col>
      <xdr:colOff>38100</xdr:colOff>
      <xdr:row>38</xdr:row>
      <xdr:rowOff>139157</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55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130284</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645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32024</xdr:rowOff>
    </xdr:from>
    <xdr:to>
      <xdr:col>107</xdr:col>
      <xdr:colOff>101600</xdr:colOff>
      <xdr:row>38</xdr:row>
      <xdr:rowOff>133624</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54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124751</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63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41991</xdr:rowOff>
    </xdr:from>
    <xdr:to>
      <xdr:col>102</xdr:col>
      <xdr:colOff>165100</xdr:colOff>
      <xdr:row>37</xdr:row>
      <xdr:rowOff>143591</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38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160118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16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171150</xdr:rowOff>
    </xdr:from>
    <xdr:to>
      <xdr:col>98</xdr:col>
      <xdr:colOff>38100</xdr:colOff>
      <xdr:row>37</xdr:row>
      <xdr:rowOff>101300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34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117827</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11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29115</xdr:rowOff>
    </xdr:from>
    <xdr:ext cx="378565"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80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121805</xdr:rowOff>
    </xdr:from>
    <xdr:ext cx="378565"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134017" y="9723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56</xdr:row>
      <xdr:rowOff>118696</xdr:rowOff>
    </xdr:from>
    <xdr:ext cx="378565"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5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107449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74713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154135</xdr:rowOff>
    </xdr:from>
    <xdr:to>
      <xdr:col>116</xdr:col>
      <xdr:colOff>63500</xdr:colOff>
      <xdr:row>74</xdr:row>
      <xdr:rowOff>158445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1323300" y="12841435"/>
          <a:ext cx="838200" cy="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117260</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976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154135</xdr:rowOff>
    </xdr:from>
    <xdr:to>
      <xdr:col>111</xdr:col>
      <xdr:colOff>177800</xdr:colOff>
      <xdr:row>75</xdr:row>
      <xdr:rowOff>122424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2841435"/>
          <a:ext cx="889000" cy="139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24905</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305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122424</xdr:rowOff>
    </xdr:from>
    <xdr:to>
      <xdr:col>107</xdr:col>
      <xdr:colOff>50800</xdr:colOff>
      <xdr:row>76</xdr:row>
      <xdr:rowOff>39083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2981174"/>
          <a:ext cx="889000" cy="8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76046</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31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7863</xdr:rowOff>
    </xdr:from>
    <xdr:to>
      <xdr:col>102</xdr:col>
      <xdr:colOff>114300</xdr:colOff>
      <xdr:row>76</xdr:row>
      <xdr:rowOff>39083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656300" y="13038063"/>
          <a:ext cx="889000" cy="3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106190</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313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89861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312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107645</xdr:rowOff>
    </xdr:from>
    <xdr:to>
      <xdr:col>116</xdr:col>
      <xdr:colOff>114300</xdr:colOff>
      <xdr:row>75</xdr:row>
      <xdr:rowOff>37795</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279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130522</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264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103335</xdr:rowOff>
    </xdr:from>
    <xdr:to>
      <xdr:col>112</xdr:col>
      <xdr:colOff>38100</xdr:colOff>
      <xdr:row>75</xdr:row>
      <xdr:rowOff>33485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279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50012</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256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71624</xdr:rowOff>
    </xdr:from>
    <xdr:to>
      <xdr:col>107</xdr:col>
      <xdr:colOff>101600</xdr:colOff>
      <xdr:row>76</xdr:row>
      <xdr:rowOff>1774</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293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18301</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2705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159733</xdr:rowOff>
    </xdr:from>
    <xdr:to>
      <xdr:col>102</xdr:col>
      <xdr:colOff>165100</xdr:colOff>
      <xdr:row>76</xdr:row>
      <xdr:rowOff>89883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301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106411</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79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128513</xdr:rowOff>
    </xdr:from>
    <xdr:to>
      <xdr:col>98</xdr:col>
      <xdr:colOff>38100</xdr:colOff>
      <xdr:row>76</xdr:row>
      <xdr:rowOff>58663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298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75190</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76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物件費は、住民</a:t>
          </a:r>
          <a:r>
            <a:rPr kumimoji="1" lang="en-US" altLang="ja-JP" sz="1200">
              <a:solidFill>
                <a:schemeClr val="dk1"/>
              </a:solidFill>
              <a:effectLst/>
              <a:latin typeface="+mn-lt"/>
              <a:ea typeface="+mn-ea"/>
              <a:cs typeface="+mn-cs"/>
            </a:rPr>
            <a:t>1</a:t>
          </a:r>
          <a:r>
            <a:rPr kumimoji="1" lang="ja-JP" altLang="en-US" sz="1200">
              <a:solidFill>
                <a:schemeClr val="dk1"/>
              </a:solidFill>
              <a:effectLst/>
              <a:latin typeface="+mn-lt"/>
              <a:ea typeface="+mn-ea"/>
              <a:cs typeface="+mn-cs"/>
            </a:rPr>
            <a:t>人当たり</a:t>
          </a:r>
          <a:r>
            <a:rPr kumimoji="1" lang="en-US" altLang="ja-JP" sz="1200">
              <a:solidFill>
                <a:schemeClr val="dk1"/>
              </a:solidFill>
              <a:effectLst/>
              <a:latin typeface="+mn-lt"/>
              <a:ea typeface="+mn-ea"/>
              <a:cs typeface="+mn-cs"/>
            </a:rPr>
            <a:t>89,524</a:t>
          </a:r>
          <a:r>
            <a:rPr kumimoji="1" lang="ja-JP" altLang="en-US" sz="1200">
              <a:solidFill>
                <a:schemeClr val="dk1"/>
              </a:solidFill>
              <a:effectLst/>
              <a:latin typeface="+mn-lt"/>
              <a:ea typeface="+mn-ea"/>
              <a:cs typeface="+mn-cs"/>
            </a:rPr>
            <a:t>円と、類似団体平均と比較して高い水準にあります。これは、福生都市計画事業瑞穂町箱根ケ崎駅西土地区画整理事業を実施していることが主な要因であり、区画整理の完了までは高い水準が続くと考えられます。また、扶助費の住民</a:t>
          </a:r>
          <a:r>
            <a:rPr kumimoji="1" lang="en-US" altLang="ja-JP" sz="1200">
              <a:solidFill>
                <a:schemeClr val="dk1"/>
              </a:solidFill>
              <a:effectLst/>
              <a:latin typeface="+mn-lt"/>
              <a:ea typeface="+mn-ea"/>
              <a:cs typeface="+mn-cs"/>
            </a:rPr>
            <a:t>1</a:t>
          </a:r>
          <a:r>
            <a:rPr kumimoji="1" lang="ja-JP" altLang="en-US" sz="1200">
              <a:solidFill>
                <a:schemeClr val="dk1"/>
              </a:solidFill>
              <a:effectLst/>
              <a:latin typeface="+mn-lt"/>
              <a:ea typeface="+mn-ea"/>
              <a:cs typeface="+mn-cs"/>
            </a:rPr>
            <a:t>人当たりの負担は、昨年度から</a:t>
          </a:r>
          <a:r>
            <a:rPr kumimoji="1" lang="en-US" altLang="ja-JP" sz="1200">
              <a:solidFill>
                <a:schemeClr val="dk1"/>
              </a:solidFill>
              <a:effectLst/>
              <a:latin typeface="+mn-lt"/>
              <a:ea typeface="+mn-ea"/>
              <a:cs typeface="+mn-cs"/>
            </a:rPr>
            <a:t>7,808</a:t>
          </a:r>
          <a:r>
            <a:rPr kumimoji="1" lang="ja-JP" altLang="en-US" sz="1200">
              <a:solidFill>
                <a:schemeClr val="dk1"/>
              </a:solidFill>
              <a:effectLst/>
              <a:latin typeface="+mn-lt"/>
              <a:ea typeface="+mn-ea"/>
              <a:cs typeface="+mn-cs"/>
            </a:rPr>
            <a:t>円増加しています。社会福祉費及び児童福祉費に係る扶助費の増加が主な要因であり、類似団体平均を上回っています。</a:t>
          </a:r>
        </a:p>
        <a:p>
          <a:r>
            <a:rPr kumimoji="1" lang="ja-JP" altLang="en-US" sz="1200">
              <a:solidFill>
                <a:schemeClr val="dk1"/>
              </a:solidFill>
              <a:effectLst/>
              <a:latin typeface="+mn-lt"/>
              <a:ea typeface="+mn-ea"/>
              <a:cs typeface="+mn-cs"/>
            </a:rPr>
            <a:t>　普通建設事業費は、令和</a:t>
          </a:r>
          <a:r>
            <a:rPr kumimoji="1" lang="en-US" altLang="ja-JP" sz="1200">
              <a:solidFill>
                <a:schemeClr val="dk1"/>
              </a:solidFill>
              <a:effectLst/>
              <a:latin typeface="+mn-lt"/>
              <a:ea typeface="+mn-ea"/>
              <a:cs typeface="+mn-cs"/>
            </a:rPr>
            <a:t>6</a:t>
          </a:r>
          <a:r>
            <a:rPr kumimoji="1" lang="ja-JP" altLang="en-US" sz="1200">
              <a:solidFill>
                <a:schemeClr val="dk1"/>
              </a:solidFill>
              <a:effectLst/>
              <a:latin typeface="+mn-lt"/>
              <a:ea typeface="+mn-ea"/>
              <a:cs typeface="+mn-cs"/>
            </a:rPr>
            <a:t>年度に高齢者福祉センターの大規模改修を実施したため、昨年度から大幅に上昇し、類似団体平均も上回りました。この項目は、建設事業や施設の大規模修繕等の実施の有無により、年度間で決算額にばらつきが見られますが、こちらも区画整理事業の完了までは高い水準が続く可能性があります。</a:t>
          </a:r>
        </a:p>
        <a:p>
          <a:r>
            <a:rPr kumimoji="1" lang="ja-JP" altLang="en-US" sz="1200">
              <a:solidFill>
                <a:schemeClr val="dk1"/>
              </a:solidFill>
              <a:effectLst/>
              <a:latin typeface="+mn-lt"/>
              <a:ea typeface="+mn-ea"/>
              <a:cs typeface="+mn-cs"/>
            </a:rPr>
            <a:t>　投資及び出資金については、令和</a:t>
          </a:r>
          <a:r>
            <a:rPr kumimoji="1" lang="en-US" altLang="ja-JP" sz="1200">
              <a:solidFill>
                <a:schemeClr val="dk1"/>
              </a:solidFill>
              <a:effectLst/>
              <a:latin typeface="+mn-lt"/>
              <a:ea typeface="+mn-ea"/>
              <a:cs typeface="+mn-cs"/>
            </a:rPr>
            <a:t>2</a:t>
          </a:r>
          <a:r>
            <a:rPr kumimoji="1" lang="ja-JP" altLang="en-US" sz="1200">
              <a:solidFill>
                <a:schemeClr val="dk1"/>
              </a:solidFill>
              <a:effectLst/>
              <a:latin typeface="+mn-lt"/>
              <a:ea typeface="+mn-ea"/>
              <a:cs typeface="+mn-cs"/>
            </a:rPr>
            <a:t>年度より公営企業会計となった下水道事業会計で実施されている雨水幹線の整備事業への出資金が主なものです。令和</a:t>
          </a:r>
          <a:r>
            <a:rPr kumimoji="1" lang="en-US" altLang="ja-JP" sz="1200">
              <a:solidFill>
                <a:schemeClr val="dk1"/>
              </a:solidFill>
              <a:effectLst/>
              <a:latin typeface="+mn-lt"/>
              <a:ea typeface="+mn-ea"/>
              <a:cs typeface="+mn-cs"/>
            </a:rPr>
            <a:t>5</a:t>
          </a:r>
          <a:r>
            <a:rPr kumimoji="1" lang="ja-JP" altLang="en-US" sz="1200">
              <a:solidFill>
                <a:schemeClr val="dk1"/>
              </a:solidFill>
              <a:effectLst/>
              <a:latin typeface="+mn-lt"/>
              <a:ea typeface="+mn-ea"/>
              <a:cs typeface="+mn-cs"/>
            </a:rPr>
            <a:t>年度に引き続き、類似団体平均を下回りました。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東京都瑞穂町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32,013
30,921
16.85
16,871,142
16,389,443
458,829
7,630,178
6,763,585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90551</xdr:rowOff>
    </xdr:from>
    <xdr:to>
      <xdr:col>24</xdr:col>
      <xdr:colOff>63500</xdr:colOff>
      <xdr:row>32</xdr:row>
      <xdr:rowOff>92075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576951"/>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68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90551</xdr:rowOff>
    </xdr:from>
    <xdr:to>
      <xdr:col>19</xdr:col>
      <xdr:colOff>177800</xdr:colOff>
      <xdr:row>33</xdr:row>
      <xdr:rowOff>65024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576951"/>
          <a:ext cx="889000" cy="14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89044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8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65024</xdr:rowOff>
    </xdr:from>
    <xdr:to>
      <xdr:col>15</xdr:col>
      <xdr:colOff>50800</xdr:colOff>
      <xdr:row>33</xdr:row>
      <xdr:rowOff>117221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722874"/>
          <a:ext cx="889000" cy="5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122572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100457</xdr:rowOff>
    </xdr:from>
    <xdr:to>
      <xdr:col>10</xdr:col>
      <xdr:colOff>114300</xdr:colOff>
      <xdr:row>33</xdr:row>
      <xdr:rowOff>117221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586857"/>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123334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123715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41275</xdr:rowOff>
    </xdr:from>
    <xdr:to>
      <xdr:col>24</xdr:col>
      <xdr:colOff>114300</xdr:colOff>
      <xdr:row>32</xdr:row>
      <xdr:rowOff>142875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52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64152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37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39751</xdr:rowOff>
    </xdr:from>
    <xdr:to>
      <xdr:col>20</xdr:col>
      <xdr:colOff>38100</xdr:colOff>
      <xdr:row>32</xdr:row>
      <xdr:rowOff>141351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52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157878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301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14224</xdr:rowOff>
    </xdr:from>
    <xdr:to>
      <xdr:col>15</xdr:col>
      <xdr:colOff>101600</xdr:colOff>
      <xdr:row>33</xdr:row>
      <xdr:rowOff>115824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7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132351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447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66421</xdr:rowOff>
    </xdr:from>
    <xdr:to>
      <xdr:col>10</xdr:col>
      <xdr:colOff>165100</xdr:colOff>
      <xdr:row>33</xdr:row>
      <xdr:rowOff>168021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2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13098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49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49657</xdr:rowOff>
    </xdr:from>
    <xdr:to>
      <xdr:col>6</xdr:col>
      <xdr:colOff>38100</xdr:colOff>
      <xdr:row>32</xdr:row>
      <xdr:rowOff>151257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167784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31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124879</xdr:rowOff>
    </xdr:from>
    <xdr:to>
      <xdr:col>24</xdr:col>
      <xdr:colOff>63500</xdr:colOff>
      <xdr:row>57</xdr:row>
      <xdr:rowOff>133829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97529"/>
          <a:ext cx="838200" cy="8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72710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73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84135</xdr:rowOff>
    </xdr:from>
    <xdr:to>
      <xdr:col>19</xdr:col>
      <xdr:colOff>177800</xdr:colOff>
      <xdr:row>57</xdr:row>
      <xdr:rowOff>133829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56785"/>
          <a:ext cx="889000" cy="49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21594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2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48279</xdr:rowOff>
    </xdr:from>
    <xdr:to>
      <xdr:col>15</xdr:col>
      <xdr:colOff>50800</xdr:colOff>
      <xdr:row>57</xdr:row>
      <xdr:rowOff>84135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20929"/>
          <a:ext cx="889000" cy="35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161556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93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170732</xdr:rowOff>
    </xdr:from>
    <xdr:to>
      <xdr:col>10</xdr:col>
      <xdr:colOff>114300</xdr:colOff>
      <xdr:row>57</xdr:row>
      <xdr:rowOff>48279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429032"/>
          <a:ext cx="889000" cy="391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153619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92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160363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59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74079</xdr:rowOff>
    </xdr:from>
    <xdr:to>
      <xdr:col>24</xdr:col>
      <xdr:colOff>114300</xdr:colOff>
      <xdr:row>58</xdr:row>
      <xdr:rowOff>4229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4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52506</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2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83029</xdr:rowOff>
    </xdr:from>
    <xdr:to>
      <xdr:col>20</xdr:col>
      <xdr:colOff>38100</xdr:colOff>
      <xdr:row>58</xdr:row>
      <xdr:rowOff>13179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5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4306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4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33335</xdr:rowOff>
    </xdr:from>
    <xdr:to>
      <xdr:col>15</xdr:col>
      <xdr:colOff>101600</xdr:colOff>
      <xdr:row>57</xdr:row>
      <xdr:rowOff>134935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0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151462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581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168929</xdr:rowOff>
    </xdr:from>
    <xdr:to>
      <xdr:col>10</xdr:col>
      <xdr:colOff>165100</xdr:colOff>
      <xdr:row>57</xdr:row>
      <xdr:rowOff>99079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7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115606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54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119932</xdr:rowOff>
    </xdr:from>
    <xdr:to>
      <xdr:col>6</xdr:col>
      <xdr:colOff>38100</xdr:colOff>
      <xdr:row>55</xdr:row>
      <xdr:rowOff>50082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37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66609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153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106210</xdr:rowOff>
    </xdr:from>
    <xdr:to>
      <xdr:col>24</xdr:col>
      <xdr:colOff>63500</xdr:colOff>
      <xdr:row>74</xdr:row>
      <xdr:rowOff>141894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622060"/>
          <a:ext cx="838200" cy="207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72356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1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141894</xdr:rowOff>
    </xdr:from>
    <xdr:to>
      <xdr:col>19</xdr:col>
      <xdr:colOff>177800</xdr:colOff>
      <xdr:row>75</xdr:row>
      <xdr:rowOff>58532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829194"/>
          <a:ext cx="889000" cy="88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124796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5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58532</xdr:rowOff>
    </xdr:from>
    <xdr:to>
      <xdr:col>15</xdr:col>
      <xdr:colOff>50800</xdr:colOff>
      <xdr:row>75</xdr:row>
      <xdr:rowOff>60955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917282"/>
          <a:ext cx="8890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26164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2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60955</xdr:rowOff>
    </xdr:from>
    <xdr:to>
      <xdr:col>10</xdr:col>
      <xdr:colOff>114300</xdr:colOff>
      <xdr:row>76</xdr:row>
      <xdr:rowOff>20698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19705"/>
          <a:ext cx="889000" cy="13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119623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158920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55410</xdr:rowOff>
    </xdr:from>
    <xdr:to>
      <xdr:col>24</xdr:col>
      <xdr:colOff>114300</xdr:colOff>
      <xdr:row>73</xdr:row>
      <xdr:rowOff>157010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5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78287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422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91094</xdr:rowOff>
    </xdr:from>
    <xdr:to>
      <xdr:col>20</xdr:col>
      <xdr:colOff>38100</xdr:colOff>
      <xdr:row>75</xdr:row>
      <xdr:rowOff>21244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77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37771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553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7732</xdr:rowOff>
    </xdr:from>
    <xdr:to>
      <xdr:col>15</xdr:col>
      <xdr:colOff>101600</xdr:colOff>
      <xdr:row>75</xdr:row>
      <xdr:rowOff>109332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86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125859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641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10155</xdr:rowOff>
    </xdr:from>
    <xdr:to>
      <xdr:col>10</xdr:col>
      <xdr:colOff>165100</xdr:colOff>
      <xdr:row>75</xdr:row>
      <xdr:rowOff>111755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86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128282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644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141349</xdr:rowOff>
    </xdr:from>
    <xdr:to>
      <xdr:col>6</xdr:col>
      <xdr:colOff>38100</xdr:colOff>
      <xdr:row>76</xdr:row>
      <xdr:rowOff>71500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0009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88026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75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138054</xdr:rowOff>
    </xdr:from>
    <xdr:to>
      <xdr:col>24</xdr:col>
      <xdr:colOff>63500</xdr:colOff>
      <xdr:row>96</xdr:row>
      <xdr:rowOff>149377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597254"/>
          <a:ext cx="838200" cy="1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51767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82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62829</xdr:rowOff>
    </xdr:from>
    <xdr:to>
      <xdr:col>19</xdr:col>
      <xdr:colOff>177800</xdr:colOff>
      <xdr:row>96</xdr:row>
      <xdr:rowOff>138054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522029"/>
          <a:ext cx="889000" cy="7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22172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82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62829</xdr:rowOff>
    </xdr:from>
    <xdr:to>
      <xdr:col>15</xdr:col>
      <xdr:colOff>50800</xdr:colOff>
      <xdr:row>96</xdr:row>
      <xdr:rowOff>99909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522029"/>
          <a:ext cx="889000" cy="37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153311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78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99909</xdr:rowOff>
    </xdr:from>
    <xdr:to>
      <xdr:col>10</xdr:col>
      <xdr:colOff>114300</xdr:colOff>
      <xdr:row>97</xdr:row>
      <xdr:rowOff>48640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559109"/>
          <a:ext cx="889000" cy="120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164695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79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114907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91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98577</xdr:rowOff>
    </xdr:from>
    <xdr:to>
      <xdr:col>24</xdr:col>
      <xdr:colOff>114300</xdr:colOff>
      <xdr:row>97</xdr:row>
      <xdr:rowOff>28727</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55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121454</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40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87254</xdr:rowOff>
    </xdr:from>
    <xdr:to>
      <xdr:col>20</xdr:col>
      <xdr:colOff>38100</xdr:colOff>
      <xdr:row>97</xdr:row>
      <xdr:rowOff>17404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54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33931</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32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12029</xdr:rowOff>
    </xdr:from>
    <xdr:to>
      <xdr:col>15</xdr:col>
      <xdr:colOff>101600</xdr:colOff>
      <xdr:row>96</xdr:row>
      <xdr:rowOff>113629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47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130156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24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49109</xdr:rowOff>
    </xdr:from>
    <xdr:to>
      <xdr:col>10</xdr:col>
      <xdr:colOff>165100</xdr:colOff>
      <xdr:row>96</xdr:row>
      <xdr:rowOff>150709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50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167236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283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169290</xdr:rowOff>
    </xdr:from>
    <xdr:to>
      <xdr:col>6</xdr:col>
      <xdr:colOff>38100</xdr:colOff>
      <xdr:row>97</xdr:row>
      <xdr:rowOff>99440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2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115967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40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39116</xdr:rowOff>
    </xdr:from>
    <xdr:to>
      <xdr:col>55</xdr:col>
      <xdr:colOff>0</xdr:colOff>
      <xdr:row>30</xdr:row>
      <xdr:rowOff>137740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5182616"/>
          <a:ext cx="838200" cy="98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71246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586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137740</xdr:rowOff>
    </xdr:from>
    <xdr:to>
      <xdr:col>50</xdr:col>
      <xdr:colOff>114300</xdr:colOff>
      <xdr:row>31</xdr:row>
      <xdr:rowOff>48260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5281240"/>
          <a:ext cx="889000" cy="8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156808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671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25073</xdr:rowOff>
    </xdr:from>
    <xdr:to>
      <xdr:col>45</xdr:col>
      <xdr:colOff>177800</xdr:colOff>
      <xdr:row>31</xdr:row>
      <xdr:rowOff>48260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5340023"/>
          <a:ext cx="889000" cy="2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13443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699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25073</xdr:rowOff>
    </xdr:from>
    <xdr:to>
      <xdr:col>41</xdr:col>
      <xdr:colOff>50800</xdr:colOff>
      <xdr:row>31</xdr:row>
      <xdr:rowOff>149497</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5340023"/>
          <a:ext cx="889000" cy="12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12463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699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9851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696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29</xdr:row>
      <xdr:rowOff>159766</xdr:rowOff>
    </xdr:from>
    <xdr:to>
      <xdr:col>55</xdr:col>
      <xdr:colOff>50800</xdr:colOff>
      <xdr:row>30</xdr:row>
      <xdr:rowOff>89916</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513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29</xdr:row>
      <xdr:rowOff>112793</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5084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86940</xdr:rowOff>
    </xdr:from>
    <xdr:to>
      <xdr:col>50</xdr:col>
      <xdr:colOff>165100</xdr:colOff>
      <xdr:row>31</xdr:row>
      <xdr:rowOff>17090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523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29</xdr:row>
      <xdr:rowOff>33617</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04428" y="500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168910</xdr:rowOff>
    </xdr:from>
    <xdr:to>
      <xdr:col>46</xdr:col>
      <xdr:colOff>38100</xdr:colOff>
      <xdr:row>31</xdr:row>
      <xdr:rowOff>99060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531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29</xdr:row>
      <xdr:rowOff>115587</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508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145723</xdr:rowOff>
    </xdr:from>
    <xdr:to>
      <xdr:col>41</xdr:col>
      <xdr:colOff>101600</xdr:colOff>
      <xdr:row>31</xdr:row>
      <xdr:rowOff>75873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528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29</xdr:row>
      <xdr:rowOff>92400</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5064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98697</xdr:rowOff>
    </xdr:from>
    <xdr:to>
      <xdr:col>36</xdr:col>
      <xdr:colOff>165100</xdr:colOff>
      <xdr:row>32</xdr:row>
      <xdr:rowOff>28847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541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45374</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5188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158235</xdr:rowOff>
    </xdr:from>
    <xdr:to>
      <xdr:col>55</xdr:col>
      <xdr:colOff>0</xdr:colOff>
      <xdr:row>59</xdr:row>
      <xdr:rowOff>4235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102335"/>
          <a:ext cx="838200" cy="17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169346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70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145853</xdr:rowOff>
    </xdr:from>
    <xdr:to>
      <xdr:col>50</xdr:col>
      <xdr:colOff>114300</xdr:colOff>
      <xdr:row>59</xdr:row>
      <xdr:rowOff>4235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10089953"/>
          <a:ext cx="889000" cy="2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72229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145853</xdr:rowOff>
    </xdr:from>
    <xdr:to>
      <xdr:col>45</xdr:col>
      <xdr:colOff>177800</xdr:colOff>
      <xdr:row>59</xdr:row>
      <xdr:rowOff>4064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089953"/>
          <a:ext cx="889000" cy="29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98918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70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170542</xdr:rowOff>
    </xdr:from>
    <xdr:to>
      <xdr:col>41</xdr:col>
      <xdr:colOff>50800</xdr:colOff>
      <xdr:row>59</xdr:row>
      <xdr:rowOff>4064</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114642"/>
          <a:ext cx="889000" cy="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101337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70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81049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8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107435</xdr:rowOff>
    </xdr:from>
    <xdr:to>
      <xdr:col>55</xdr:col>
      <xdr:colOff>50800</xdr:colOff>
      <xdr:row>59</xdr:row>
      <xdr:rowOff>37585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5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22362</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66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124885</xdr:rowOff>
    </xdr:from>
    <xdr:to>
      <xdr:col>50</xdr:col>
      <xdr:colOff>165100</xdr:colOff>
      <xdr:row>59</xdr:row>
      <xdr:rowOff>55035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6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46162</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161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95053</xdr:rowOff>
    </xdr:from>
    <xdr:to>
      <xdr:col>46</xdr:col>
      <xdr:colOff>38100</xdr:colOff>
      <xdr:row>59</xdr:row>
      <xdr:rowOff>25203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39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16330</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131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124714</xdr:rowOff>
    </xdr:from>
    <xdr:to>
      <xdr:col>41</xdr:col>
      <xdr:colOff>101600</xdr:colOff>
      <xdr:row>59</xdr:row>
      <xdr:rowOff>54864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6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45991</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161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119742</xdr:rowOff>
    </xdr:from>
    <xdr:to>
      <xdr:col>36</xdr:col>
      <xdr:colOff>165100</xdr:colOff>
      <xdr:row>59</xdr:row>
      <xdr:rowOff>49892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6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41019</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156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123355</xdr:rowOff>
    </xdr:from>
    <xdr:to>
      <xdr:col>55</xdr:col>
      <xdr:colOff>0</xdr:colOff>
      <xdr:row>78</xdr:row>
      <xdr:rowOff>160255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496455"/>
          <a:ext cx="838200" cy="36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50588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52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115315</xdr:rowOff>
    </xdr:from>
    <xdr:to>
      <xdr:col>50</xdr:col>
      <xdr:colOff>114300</xdr:colOff>
      <xdr:row>78</xdr:row>
      <xdr:rowOff>123355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488415"/>
          <a:ext cx="889000" cy="8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140447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17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104057</xdr:rowOff>
    </xdr:from>
    <xdr:to>
      <xdr:col>45</xdr:col>
      <xdr:colOff>177800</xdr:colOff>
      <xdr:row>78</xdr:row>
      <xdr:rowOff>115315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477157"/>
          <a:ext cx="889000" cy="1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105224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135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104057</xdr:rowOff>
    </xdr:from>
    <xdr:to>
      <xdr:col>41</xdr:col>
      <xdr:colOff>50800</xdr:colOff>
      <xdr:row>78</xdr:row>
      <xdr:rowOff>108153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477157"/>
          <a:ext cx="889000" cy="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115188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14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70457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0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109455</xdr:rowOff>
    </xdr:from>
    <xdr:to>
      <xdr:col>55</xdr:col>
      <xdr:colOff>50800</xdr:colOff>
      <xdr:row>79</xdr:row>
      <xdr:rowOff>39605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8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24382</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97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72555</xdr:rowOff>
    </xdr:from>
    <xdr:to>
      <xdr:col>50</xdr:col>
      <xdr:colOff>165100</xdr:colOff>
      <xdr:row>79</xdr:row>
      <xdr:rowOff>2705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4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165282</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538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64515</xdr:rowOff>
    </xdr:from>
    <xdr:to>
      <xdr:col>46</xdr:col>
      <xdr:colOff>38100</xdr:colOff>
      <xdr:row>78</xdr:row>
      <xdr:rowOff>166115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157242</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53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53257</xdr:rowOff>
    </xdr:from>
    <xdr:to>
      <xdr:col>41</xdr:col>
      <xdr:colOff>101600</xdr:colOff>
      <xdr:row>78</xdr:row>
      <xdr:rowOff>154857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2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145984</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51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57353</xdr:rowOff>
    </xdr:from>
    <xdr:to>
      <xdr:col>36</xdr:col>
      <xdr:colOff>165100</xdr:colOff>
      <xdr:row>78</xdr:row>
      <xdr:rowOff>158953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3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150080</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52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36119</xdr:rowOff>
    </xdr:from>
    <xdr:to>
      <xdr:col>55</xdr:col>
      <xdr:colOff>0</xdr:colOff>
      <xdr:row>95</xdr:row>
      <xdr:rowOff>87948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323869"/>
          <a:ext cx="838200" cy="5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117251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405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136995</xdr:rowOff>
    </xdr:from>
    <xdr:to>
      <xdr:col>50</xdr:col>
      <xdr:colOff>114300</xdr:colOff>
      <xdr:row>95</xdr:row>
      <xdr:rowOff>87948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253295"/>
          <a:ext cx="889000" cy="1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62056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52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141402</xdr:rowOff>
    </xdr:from>
    <xdr:to>
      <xdr:col>45</xdr:col>
      <xdr:colOff>177800</xdr:colOff>
      <xdr:row>94</xdr:row>
      <xdr:rowOff>136995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086252"/>
          <a:ext cx="889000" cy="167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61613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52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141402</xdr:rowOff>
    </xdr:from>
    <xdr:to>
      <xdr:col>41</xdr:col>
      <xdr:colOff>50800</xdr:colOff>
      <xdr:row>94</xdr:row>
      <xdr:rowOff>40360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086252"/>
          <a:ext cx="889000" cy="70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86225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54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93654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55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156769</xdr:rowOff>
    </xdr:from>
    <xdr:to>
      <xdr:col>55</xdr:col>
      <xdr:colOff>50800</xdr:colOff>
      <xdr:row>95</xdr:row>
      <xdr:rowOff>86919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27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8196</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12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37148</xdr:rowOff>
    </xdr:from>
    <xdr:to>
      <xdr:col>50</xdr:col>
      <xdr:colOff>165100</xdr:colOff>
      <xdr:row>95</xdr:row>
      <xdr:rowOff>138748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32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155275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10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86195</xdr:rowOff>
    </xdr:from>
    <xdr:to>
      <xdr:col>46</xdr:col>
      <xdr:colOff>38100</xdr:colOff>
      <xdr:row>95</xdr:row>
      <xdr:rowOff>16345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20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32872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597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90602</xdr:rowOff>
    </xdr:from>
    <xdr:to>
      <xdr:col>41</xdr:col>
      <xdr:colOff>101600</xdr:colOff>
      <xdr:row>94</xdr:row>
      <xdr:rowOff>20752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03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37279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581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161010</xdr:rowOff>
    </xdr:from>
    <xdr:to>
      <xdr:col>36</xdr:col>
      <xdr:colOff>165100</xdr:colOff>
      <xdr:row>94</xdr:row>
      <xdr:rowOff>91160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10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107687</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588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96494</xdr:rowOff>
    </xdr:from>
    <xdr:to>
      <xdr:col>85</xdr:col>
      <xdr:colOff>127000</xdr:colOff>
      <xdr:row>37</xdr:row>
      <xdr:rowOff>135291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440144"/>
          <a:ext cx="838200" cy="38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98057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441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96494</xdr:rowOff>
    </xdr:from>
    <xdr:to>
      <xdr:col>81</xdr:col>
      <xdr:colOff>50800</xdr:colOff>
      <xdr:row>38</xdr:row>
      <xdr:rowOff>4500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440144"/>
          <a:ext cx="889000" cy="7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89436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60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4500</xdr:rowOff>
    </xdr:from>
    <xdr:to>
      <xdr:col>76</xdr:col>
      <xdr:colOff>114300</xdr:colOff>
      <xdr:row>38</xdr:row>
      <xdr:rowOff>27294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519600"/>
          <a:ext cx="889000" cy="2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97404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61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149660</xdr:rowOff>
    </xdr:from>
    <xdr:to>
      <xdr:col>71</xdr:col>
      <xdr:colOff>177800</xdr:colOff>
      <xdr:row>38</xdr:row>
      <xdr:rowOff>27294</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321860"/>
          <a:ext cx="889000" cy="220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83329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59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55538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57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84491</xdr:rowOff>
    </xdr:from>
    <xdr:to>
      <xdr:col>85</xdr:col>
      <xdr:colOff>177800</xdr:colOff>
      <xdr:row>38</xdr:row>
      <xdr:rowOff>14641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42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107368</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27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45694</xdr:rowOff>
    </xdr:from>
    <xdr:to>
      <xdr:col>81</xdr:col>
      <xdr:colOff>101600</xdr:colOff>
      <xdr:row>37</xdr:row>
      <xdr:rowOff>147294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38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163821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16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125149</xdr:rowOff>
    </xdr:from>
    <xdr:to>
      <xdr:col>76</xdr:col>
      <xdr:colOff>165100</xdr:colOff>
      <xdr:row>38</xdr:row>
      <xdr:rowOff>55299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6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71826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24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147944</xdr:rowOff>
    </xdr:from>
    <xdr:to>
      <xdr:col>72</xdr:col>
      <xdr:colOff>38100</xdr:colOff>
      <xdr:row>38</xdr:row>
      <xdr:rowOff>78094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9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94621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266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98860</xdr:rowOff>
    </xdr:from>
    <xdr:to>
      <xdr:col>67</xdr:col>
      <xdr:colOff>101600</xdr:colOff>
      <xdr:row>37</xdr:row>
      <xdr:rowOff>29010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27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45537</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04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62730</xdr:rowOff>
    </xdr:from>
    <xdr:to>
      <xdr:col>85</xdr:col>
      <xdr:colOff>127000</xdr:colOff>
      <xdr:row>57</xdr:row>
      <xdr:rowOff>92636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835380"/>
          <a:ext cx="838200" cy="2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8267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09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92636</xdr:rowOff>
    </xdr:from>
    <xdr:to>
      <xdr:col>81</xdr:col>
      <xdr:colOff>50800</xdr:colOff>
      <xdr:row>57</xdr:row>
      <xdr:rowOff>100051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865286"/>
          <a:ext cx="889000" cy="7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127296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55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28738</xdr:rowOff>
    </xdr:from>
    <xdr:to>
      <xdr:col>76</xdr:col>
      <xdr:colOff>114300</xdr:colOff>
      <xdr:row>57</xdr:row>
      <xdr:rowOff>100051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801388"/>
          <a:ext cx="889000" cy="71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148240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57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28738</xdr:rowOff>
    </xdr:from>
    <xdr:to>
      <xdr:col>71</xdr:col>
      <xdr:colOff>177800</xdr:colOff>
      <xdr:row>57</xdr:row>
      <xdr:rowOff>92005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801388"/>
          <a:ext cx="889000" cy="6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126105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89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119409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54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11930</xdr:rowOff>
    </xdr:from>
    <xdr:to>
      <xdr:col>85</xdr:col>
      <xdr:colOff>177800</xdr:colOff>
      <xdr:row>57</xdr:row>
      <xdr:rowOff>113530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78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135267</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3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41836</xdr:rowOff>
    </xdr:from>
    <xdr:to>
      <xdr:col>81</xdr:col>
      <xdr:colOff>101600</xdr:colOff>
      <xdr:row>57</xdr:row>
      <xdr:rowOff>143436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81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134563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90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49251</xdr:rowOff>
    </xdr:from>
    <xdr:to>
      <xdr:col>76</xdr:col>
      <xdr:colOff>165100</xdr:colOff>
      <xdr:row>57</xdr:row>
      <xdr:rowOff>150851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2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141978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91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149388</xdr:rowOff>
    </xdr:from>
    <xdr:to>
      <xdr:col>72</xdr:col>
      <xdr:colOff>38100</xdr:colOff>
      <xdr:row>57</xdr:row>
      <xdr:rowOff>79538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75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96065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52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41205</xdr:rowOff>
    </xdr:from>
    <xdr:to>
      <xdr:col>67</xdr:col>
      <xdr:colOff>101600</xdr:colOff>
      <xdr:row>57</xdr:row>
      <xdr:rowOff>142805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81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133932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90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76733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7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11254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1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167113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156255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8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169217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9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32283</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05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129439</xdr:rowOff>
    </xdr:from>
    <xdr:to>
      <xdr:col>85</xdr:col>
      <xdr:colOff>127000</xdr:colOff>
      <xdr:row>97</xdr:row>
      <xdr:rowOff>132651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760089"/>
          <a:ext cx="838200" cy="3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98238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385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129439</xdr:rowOff>
    </xdr:from>
    <xdr:to>
      <xdr:col>81</xdr:col>
      <xdr:colOff>50800</xdr:colOff>
      <xdr:row>97</xdr:row>
      <xdr:rowOff>148476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760089"/>
          <a:ext cx="889000" cy="19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21404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0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148476</xdr:rowOff>
    </xdr:from>
    <xdr:to>
      <xdr:col>76</xdr:col>
      <xdr:colOff>114300</xdr:colOff>
      <xdr:row>97</xdr:row>
      <xdr:rowOff>171183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779126"/>
          <a:ext cx="889000" cy="2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28999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3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171183</xdr:rowOff>
    </xdr:from>
    <xdr:to>
      <xdr:col>71</xdr:col>
      <xdr:colOff>177800</xdr:colOff>
      <xdr:row>98</xdr:row>
      <xdr:rowOff>14669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801833"/>
          <a:ext cx="889000" cy="1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41636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58221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4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81851</xdr:rowOff>
    </xdr:from>
    <xdr:to>
      <xdr:col>85</xdr:col>
      <xdr:colOff>177800</xdr:colOff>
      <xdr:row>98</xdr:row>
      <xdr:rowOff>12001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71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60278</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69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78639</xdr:rowOff>
    </xdr:from>
    <xdr:to>
      <xdr:col>81</xdr:col>
      <xdr:colOff>101600</xdr:colOff>
      <xdr:row>98</xdr:row>
      <xdr:rowOff>8789</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70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171366</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80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97676</xdr:rowOff>
    </xdr:from>
    <xdr:to>
      <xdr:col>76</xdr:col>
      <xdr:colOff>165100</xdr:colOff>
      <xdr:row>98</xdr:row>
      <xdr:rowOff>27826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72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18953</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82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120383</xdr:rowOff>
    </xdr:from>
    <xdr:to>
      <xdr:col>72</xdr:col>
      <xdr:colOff>38100</xdr:colOff>
      <xdr:row>98</xdr:row>
      <xdr:rowOff>50533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751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41660</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84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135319</xdr:rowOff>
    </xdr:from>
    <xdr:to>
      <xdr:col>67</xdr:col>
      <xdr:colOff>101600</xdr:colOff>
      <xdr:row>98</xdr:row>
      <xdr:rowOff>65469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76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56596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85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主な構成要素である総務費は、令和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年度から</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し住民</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a:t>
          </a:r>
          <a:r>
            <a:rPr kumimoji="1" lang="en-US" altLang="ja-JP" sz="1100">
              <a:solidFill>
                <a:schemeClr val="dk1"/>
              </a:solidFill>
              <a:effectLst/>
              <a:latin typeface="+mn-lt"/>
              <a:ea typeface="+mn-ea"/>
              <a:cs typeface="+mn-cs"/>
            </a:rPr>
            <a:t>68,890</a:t>
          </a:r>
          <a:r>
            <a:rPr kumimoji="1" lang="ja-JP" altLang="ja-JP" sz="1100">
              <a:solidFill>
                <a:schemeClr val="dk1"/>
              </a:solidFill>
              <a:effectLst/>
              <a:latin typeface="+mn-lt"/>
              <a:ea typeface="+mn-ea"/>
              <a:cs typeface="+mn-cs"/>
            </a:rPr>
            <a:t>円となっており、僅かではありますが類似団体平均を下回りました。</a:t>
          </a:r>
          <a:endParaRPr lang="ja-JP" altLang="ja-JP" sz="1400">
            <a:effectLst/>
          </a:endParaRPr>
        </a:p>
        <a:p>
          <a:r>
            <a:rPr kumimoji="1" lang="ja-JP" altLang="ja-JP" sz="1100">
              <a:solidFill>
                <a:schemeClr val="dk1"/>
              </a:solidFill>
              <a:effectLst/>
              <a:latin typeface="+mn-lt"/>
              <a:ea typeface="+mn-ea"/>
              <a:cs typeface="+mn-cs"/>
            </a:rPr>
            <a:t>　民生費は、住民一人当たり</a:t>
          </a:r>
          <a:r>
            <a:rPr kumimoji="1" lang="en-US" altLang="ja-JP" sz="1100">
              <a:solidFill>
                <a:schemeClr val="dk1"/>
              </a:solidFill>
              <a:effectLst/>
              <a:latin typeface="+mn-lt"/>
              <a:ea typeface="+mn-ea"/>
              <a:cs typeface="+mn-cs"/>
            </a:rPr>
            <a:t>226,895</a:t>
          </a:r>
          <a:r>
            <a:rPr kumimoji="1" lang="ja-JP" altLang="ja-JP" sz="1100">
              <a:solidFill>
                <a:schemeClr val="dk1"/>
              </a:solidFill>
              <a:effectLst/>
              <a:latin typeface="+mn-lt"/>
              <a:ea typeface="+mn-ea"/>
              <a:cs typeface="+mn-cs"/>
            </a:rPr>
            <a:t>円となっており、令和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27,183</a:t>
          </a:r>
          <a:r>
            <a:rPr kumimoji="1" lang="ja-JP" altLang="ja-JP" sz="1100">
              <a:solidFill>
                <a:schemeClr val="dk1"/>
              </a:solidFill>
              <a:effectLst/>
              <a:latin typeface="+mn-lt"/>
              <a:ea typeface="+mn-ea"/>
              <a:cs typeface="+mn-cs"/>
            </a:rPr>
            <a:t>円増加しています。主な要因として、介護給付費・訓練等給付費等の扶助費の増加や国民健康保険特別会計への赤字補てん的な繰出金の増加、介護保険特別会計への保険給付費に係る繰出金の増加等があげられます。なお、国民健康保険特別会計への赤字補てん的な繰出金は、多摩地区の市町村と比較しても高い水準となっており、民生費が類似団体平均を上回っている要因</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なっています。</a:t>
          </a:r>
          <a:endParaRPr lang="ja-JP" altLang="ja-JP" sz="1400">
            <a:effectLst/>
          </a:endParaRPr>
        </a:p>
        <a:p>
          <a:r>
            <a:rPr kumimoji="1" lang="ja-JP" altLang="ja-JP" sz="1100">
              <a:solidFill>
                <a:schemeClr val="dk1"/>
              </a:solidFill>
              <a:effectLst/>
              <a:latin typeface="+mn-lt"/>
              <a:ea typeface="+mn-ea"/>
              <a:cs typeface="+mn-cs"/>
            </a:rPr>
            <a:t>　土木費は、住民</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a:t>
          </a:r>
          <a:r>
            <a:rPr kumimoji="1" lang="en-US" altLang="ja-JP" sz="1100">
              <a:solidFill>
                <a:schemeClr val="dk1"/>
              </a:solidFill>
              <a:effectLst/>
              <a:latin typeface="+mn-lt"/>
              <a:ea typeface="+mn-ea"/>
              <a:cs typeface="+mn-cs"/>
            </a:rPr>
            <a:t>54,656</a:t>
          </a:r>
          <a:r>
            <a:rPr kumimoji="1" lang="ja-JP" altLang="ja-JP" sz="1100">
              <a:solidFill>
                <a:schemeClr val="dk1"/>
              </a:solidFill>
              <a:effectLst/>
              <a:latin typeface="+mn-lt"/>
              <a:ea typeface="+mn-ea"/>
              <a:cs typeface="+mn-cs"/>
            </a:rPr>
            <a:t>円となっており、類似団体平均と比較し高い水準にあります。これは、福生都市計画事業瑞穂町箱根ケ崎駅西土地区画整理事業の実施や殿ヶ谷土地区画整理事業への助成金が主な要因となっており、区画整理</a:t>
          </a:r>
          <a:r>
            <a:rPr kumimoji="1" lang="ja-JP" altLang="en-US" sz="1100">
              <a:solidFill>
                <a:schemeClr val="dk1"/>
              </a:solidFill>
              <a:effectLst/>
              <a:latin typeface="+mn-lt"/>
              <a:ea typeface="+mn-ea"/>
              <a:cs typeface="+mn-cs"/>
            </a:rPr>
            <a:t>事業の</a:t>
          </a:r>
          <a:r>
            <a:rPr kumimoji="1" lang="ja-JP" altLang="ja-JP" sz="1100">
              <a:solidFill>
                <a:schemeClr val="dk1"/>
              </a:solidFill>
              <a:effectLst/>
              <a:latin typeface="+mn-lt"/>
              <a:ea typeface="+mn-ea"/>
              <a:cs typeface="+mn-cs"/>
            </a:rPr>
            <a:t>完了までは高い水準が続くと考えられます。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東京都瑞穂町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年度の単年度収支は、約</a:t>
          </a:r>
          <a:r>
            <a:rPr kumimoji="1" lang="en-US" altLang="ja-JP" sz="1100">
              <a:solidFill>
                <a:schemeClr val="dk1"/>
              </a:solidFill>
              <a:effectLst/>
              <a:latin typeface="+mn-lt"/>
              <a:ea typeface="+mn-ea"/>
              <a:cs typeface="+mn-cs"/>
            </a:rPr>
            <a:t>3,600</a:t>
          </a:r>
          <a:r>
            <a:rPr kumimoji="1" lang="ja-JP" altLang="ja-JP" sz="1100">
              <a:solidFill>
                <a:schemeClr val="dk1"/>
              </a:solidFill>
              <a:effectLst/>
              <a:latin typeface="+mn-lt"/>
              <a:ea typeface="+mn-ea"/>
              <a:cs typeface="+mn-cs"/>
            </a:rPr>
            <a:t>万円の</a:t>
          </a:r>
          <a:r>
            <a:rPr kumimoji="1" lang="ja-JP" altLang="en-US" sz="1100">
              <a:solidFill>
                <a:schemeClr val="dk1"/>
              </a:solidFill>
              <a:effectLst/>
              <a:latin typeface="+mn-lt"/>
              <a:ea typeface="+mn-ea"/>
              <a:cs typeface="+mn-cs"/>
            </a:rPr>
            <a:t>プラス</a:t>
          </a:r>
          <a:r>
            <a:rPr kumimoji="1" lang="ja-JP" altLang="ja-JP" sz="1100">
              <a:solidFill>
                <a:schemeClr val="dk1"/>
              </a:solidFill>
              <a:effectLst/>
              <a:latin typeface="+mn-lt"/>
              <a:ea typeface="+mn-ea"/>
              <a:cs typeface="+mn-cs"/>
            </a:rPr>
            <a:t>値</a:t>
          </a:r>
          <a:r>
            <a:rPr kumimoji="1" lang="ja-JP" altLang="en-US" sz="1100">
              <a:solidFill>
                <a:schemeClr val="dk1"/>
              </a:solidFill>
              <a:effectLst/>
              <a:latin typeface="+mn-lt"/>
              <a:ea typeface="+mn-ea"/>
              <a:cs typeface="+mn-cs"/>
            </a:rPr>
            <a:t>となりました。</a:t>
          </a:r>
          <a:r>
            <a:rPr kumimoji="1" lang="ja-JP" altLang="ja-JP" sz="1100">
              <a:solidFill>
                <a:schemeClr val="dk1"/>
              </a:solidFill>
              <a:effectLst/>
              <a:latin typeface="+mn-lt"/>
              <a:ea typeface="+mn-ea"/>
              <a:cs typeface="+mn-cs"/>
            </a:rPr>
            <a:t>財政調整基金積立金額が約</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9,500</a:t>
          </a:r>
          <a:r>
            <a:rPr kumimoji="1" lang="ja-JP" altLang="ja-JP" sz="1100">
              <a:solidFill>
                <a:schemeClr val="dk1"/>
              </a:solidFill>
              <a:effectLst/>
              <a:latin typeface="+mn-lt"/>
              <a:ea typeface="+mn-ea"/>
              <a:cs typeface="+mn-cs"/>
            </a:rPr>
            <a:t>万円、取崩額</a:t>
          </a:r>
          <a:r>
            <a:rPr kumimoji="1" lang="ja-JP" altLang="en-US"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3,600</a:t>
          </a:r>
          <a:r>
            <a:rPr kumimoji="1" lang="ja-JP" altLang="ja-JP" sz="1100">
              <a:solidFill>
                <a:schemeClr val="dk1"/>
              </a:solidFill>
              <a:effectLst/>
              <a:latin typeface="+mn-lt"/>
              <a:ea typeface="+mn-ea"/>
              <a:cs typeface="+mn-cs"/>
            </a:rPr>
            <a:t>万円だったため、実質単年度収支は約</a:t>
          </a:r>
          <a:r>
            <a:rPr kumimoji="1" lang="en-US" altLang="ja-JP" sz="1100">
              <a:solidFill>
                <a:schemeClr val="dk1"/>
              </a:solidFill>
              <a:effectLst/>
              <a:latin typeface="+mn-lt"/>
              <a:ea typeface="+mn-ea"/>
              <a:cs typeface="+mn-cs"/>
            </a:rPr>
            <a:t>9,500</a:t>
          </a:r>
          <a:r>
            <a:rPr kumimoji="1" lang="ja-JP" altLang="ja-JP" sz="1100">
              <a:solidFill>
                <a:schemeClr val="dk1"/>
              </a:solidFill>
              <a:effectLst/>
              <a:latin typeface="+mn-lt"/>
              <a:ea typeface="+mn-ea"/>
              <a:cs typeface="+mn-cs"/>
            </a:rPr>
            <a:t>万円の</a:t>
          </a:r>
          <a:r>
            <a:rPr kumimoji="1" lang="ja-JP" altLang="en-US" sz="1100">
              <a:solidFill>
                <a:schemeClr val="dk1"/>
              </a:solidFill>
              <a:effectLst/>
              <a:latin typeface="+mn-lt"/>
              <a:ea typeface="+mn-ea"/>
              <a:cs typeface="+mn-cs"/>
            </a:rPr>
            <a:t>プラス</a:t>
          </a:r>
          <a:r>
            <a:rPr kumimoji="1" lang="ja-JP" altLang="ja-JP" sz="1100">
              <a:solidFill>
                <a:schemeClr val="dk1"/>
              </a:solidFill>
              <a:effectLst/>
              <a:latin typeface="+mn-lt"/>
              <a:ea typeface="+mn-ea"/>
              <a:cs typeface="+mn-cs"/>
            </a:rPr>
            <a:t>値となり、前年度比は約</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200</a:t>
          </a:r>
          <a:r>
            <a:rPr kumimoji="1" lang="ja-JP" altLang="ja-JP" sz="1100">
              <a:solidFill>
                <a:schemeClr val="dk1"/>
              </a:solidFill>
              <a:effectLst/>
              <a:latin typeface="+mn-lt"/>
              <a:ea typeface="+mn-ea"/>
              <a:cs typeface="+mn-cs"/>
            </a:rPr>
            <a:t>万円の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となりました。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財政調整基金は、決算剰余金の</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以上を積立てるとともに、最低水準の取り崩しに努めています。今後も財政調整基金残高比率の急激な低下を招くことのないよう、計画的な事業進捗に努めます。</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東京都瑞穂町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一般会計の歳入では、地方税が前年度比約</a:t>
          </a:r>
          <a:r>
            <a:rPr kumimoji="1" lang="en-US" altLang="ja-JP" sz="1100">
              <a:solidFill>
                <a:schemeClr val="dk1"/>
              </a:solidFill>
              <a:effectLst/>
              <a:latin typeface="+mn-lt"/>
              <a:ea typeface="+mn-ea"/>
              <a:cs typeface="+mn-cs"/>
            </a:rPr>
            <a:t>1,700</a:t>
          </a:r>
          <a:r>
            <a:rPr kumimoji="1" lang="ja-JP" altLang="en-US" sz="1100">
              <a:solidFill>
                <a:schemeClr val="dk1"/>
              </a:solidFill>
              <a:effectLst/>
              <a:latin typeface="+mn-lt"/>
              <a:ea typeface="+mn-ea"/>
              <a:cs typeface="+mn-cs"/>
            </a:rPr>
            <a:t>万円の減額となりました。これは定額減税による個人町民税の減少が主な要因ですが、この減額分は地方特例交付金によって補填されています。また、都道府県支出金が市町村総合交付金などの各種補助金の増加により約</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7,000</a:t>
          </a:r>
          <a:r>
            <a:rPr kumimoji="1" lang="ja-JP" altLang="en-US" sz="1100">
              <a:solidFill>
                <a:schemeClr val="dk1"/>
              </a:solidFill>
              <a:effectLst/>
              <a:latin typeface="+mn-lt"/>
              <a:ea typeface="+mn-ea"/>
              <a:cs typeface="+mn-cs"/>
            </a:rPr>
            <a:t>万円、繰入金が高齢者福祉センター改修工事の財源としての特定防衛施設周辺整備調整交付金事業基金の繰入などにより約</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8,200</a:t>
          </a:r>
          <a:r>
            <a:rPr kumimoji="1" lang="ja-JP" altLang="en-US" sz="1100">
              <a:solidFill>
                <a:schemeClr val="dk1"/>
              </a:solidFill>
              <a:effectLst/>
              <a:latin typeface="+mn-lt"/>
              <a:ea typeface="+mn-ea"/>
              <a:cs typeface="+mn-cs"/>
            </a:rPr>
            <a:t>万円、それぞれ増額となりました。これにより、歳入全体では約</a:t>
          </a:r>
          <a:r>
            <a:rPr kumimoji="1" lang="en-US" altLang="ja-JP" sz="1100">
              <a:solidFill>
                <a:schemeClr val="dk1"/>
              </a:solidFill>
              <a:effectLst/>
              <a:latin typeface="+mn-lt"/>
              <a:ea typeface="+mn-ea"/>
              <a:cs typeface="+mn-cs"/>
            </a:rPr>
            <a:t>12</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2,800</a:t>
          </a:r>
          <a:r>
            <a:rPr kumimoji="1" lang="ja-JP" altLang="en-US" sz="1100">
              <a:solidFill>
                <a:schemeClr val="dk1"/>
              </a:solidFill>
              <a:effectLst/>
              <a:latin typeface="+mn-lt"/>
              <a:ea typeface="+mn-ea"/>
              <a:cs typeface="+mn-cs"/>
            </a:rPr>
            <a:t>万円の増額となりました。</a:t>
          </a:r>
        </a:p>
        <a:p>
          <a:r>
            <a:rPr kumimoji="1" lang="ja-JP" altLang="en-US" sz="1100">
              <a:solidFill>
                <a:schemeClr val="dk1"/>
              </a:solidFill>
              <a:effectLst/>
              <a:latin typeface="+mn-lt"/>
              <a:ea typeface="+mn-ea"/>
              <a:cs typeface="+mn-cs"/>
            </a:rPr>
            <a:t>　一方歳出では、給与改定による人件費、物価高騰による物件費や社会保障費、そして高齢者福祉センターの大規模改修などにより普通建設事業費が大きく増加し、全体で約</a:t>
          </a:r>
          <a:r>
            <a:rPr kumimoji="1" lang="en-US" altLang="ja-JP" sz="1100">
              <a:solidFill>
                <a:schemeClr val="dk1"/>
              </a:solidFill>
              <a:effectLst/>
              <a:latin typeface="+mn-lt"/>
              <a:ea typeface="+mn-ea"/>
              <a:cs typeface="+mn-cs"/>
            </a:rPr>
            <a:t>11</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6,900</a:t>
          </a:r>
          <a:r>
            <a:rPr kumimoji="1" lang="ja-JP" altLang="en-US" sz="1100">
              <a:solidFill>
                <a:schemeClr val="dk1"/>
              </a:solidFill>
              <a:effectLst/>
              <a:latin typeface="+mn-lt"/>
              <a:ea typeface="+mn-ea"/>
              <a:cs typeface="+mn-cs"/>
            </a:rPr>
            <a:t>万円の増額となりました。</a:t>
          </a:r>
        </a:p>
        <a:p>
          <a:r>
            <a:rPr kumimoji="1" lang="ja-JP" altLang="en-US" sz="1100">
              <a:solidFill>
                <a:schemeClr val="dk1"/>
              </a:solidFill>
              <a:effectLst/>
              <a:latin typeface="+mn-lt"/>
              <a:ea typeface="+mn-ea"/>
              <a:cs typeface="+mn-cs"/>
            </a:rPr>
            <a:t>　実質収支は増額となったものの、標準財政規模が約</a:t>
          </a:r>
          <a:r>
            <a:rPr kumimoji="1" lang="en-US" altLang="ja-JP" sz="1100">
              <a:solidFill>
                <a:schemeClr val="dk1"/>
              </a:solidFill>
              <a:effectLst/>
              <a:latin typeface="+mn-lt"/>
              <a:ea typeface="+mn-ea"/>
              <a:cs typeface="+mn-cs"/>
            </a:rPr>
            <a:t>9,800</a:t>
          </a:r>
          <a:r>
            <a:rPr kumimoji="1" lang="ja-JP" altLang="en-US" sz="1100">
              <a:solidFill>
                <a:schemeClr val="dk1"/>
              </a:solidFill>
              <a:effectLst/>
              <a:latin typeface="+mn-lt"/>
              <a:ea typeface="+mn-ea"/>
              <a:cs typeface="+mn-cs"/>
            </a:rPr>
            <a:t>万円増加したため、標準財政規模比では前年度から</a:t>
          </a:r>
          <a:r>
            <a:rPr kumimoji="1" lang="en-US" altLang="ja-JP" sz="1100">
              <a:solidFill>
                <a:schemeClr val="dk1"/>
              </a:solidFill>
              <a:effectLst/>
              <a:latin typeface="+mn-lt"/>
              <a:ea typeface="+mn-ea"/>
              <a:cs typeface="+mn-cs"/>
            </a:rPr>
            <a:t>0.45</a:t>
          </a:r>
          <a:r>
            <a:rPr kumimoji="1" lang="ja-JP" altLang="en-US" sz="1100">
              <a:solidFill>
                <a:schemeClr val="dk1"/>
              </a:solidFill>
              <a:effectLst/>
              <a:latin typeface="+mn-lt"/>
              <a:ea typeface="+mn-ea"/>
              <a:cs typeface="+mn-cs"/>
            </a:rPr>
            <a:t>ポイント悪化しています。</a:t>
          </a:r>
        </a:p>
        <a:p>
          <a:r>
            <a:rPr kumimoji="1" lang="ja-JP" altLang="en-US" sz="1100">
              <a:solidFill>
                <a:schemeClr val="dk1"/>
              </a:solidFill>
              <a:effectLst/>
              <a:latin typeface="+mn-lt"/>
              <a:ea typeface="+mn-ea"/>
              <a:cs typeface="+mn-cs"/>
            </a:rPr>
            <a:t>　その他の会計も黒字決算が続いていますが、一般会計からの繰出金に依存していることは否めません。今後は、適正な保険税率等の検討を進め、一般会計からの繰出金に依存しない独立採算の原則に基づいた財政運営に努めます。</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16871142</v>
      </c>
      <c r="BO4" s="371"/>
      <c r="BP4" s="371"/>
      <c r="BQ4" s="371"/>
      <c r="BR4" s="371"/>
      <c r="BS4" s="371"/>
      <c r="BT4" s="371"/>
      <c r="BU4" s="372"/>
      <c r="BV4" s="370">
        <v>15643325</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6</v>
      </c>
      <c r="CU4" s="377"/>
      <c r="CV4" s="377"/>
      <c r="CW4" s="377"/>
      <c r="CX4" s="377"/>
      <c r="CY4" s="377"/>
      <c r="CZ4" s="377"/>
      <c r="DA4" s="378"/>
      <c r="DB4" s="376">
        <v>5.6</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16389443</v>
      </c>
      <c r="BO5" s="408"/>
      <c r="BP5" s="408"/>
      <c r="BQ5" s="408"/>
      <c r="BR5" s="408"/>
      <c r="BS5" s="408"/>
      <c r="BT5" s="408"/>
      <c r="BU5" s="409"/>
      <c r="BV5" s="407">
        <v>15220330</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94</v>
      </c>
      <c r="CU5" s="405"/>
      <c r="CV5" s="405"/>
      <c r="CW5" s="405"/>
      <c r="CX5" s="405"/>
      <c r="CY5" s="405"/>
      <c r="CZ5" s="405"/>
      <c r="DA5" s="406"/>
      <c r="DB5" s="404">
        <v>92.2</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481699</v>
      </c>
      <c r="BO6" s="408"/>
      <c r="BP6" s="408"/>
      <c r="BQ6" s="408"/>
      <c r="BR6" s="408"/>
      <c r="BS6" s="408"/>
      <c r="BT6" s="408"/>
      <c r="BU6" s="409"/>
      <c r="BV6" s="407">
        <v>422995</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94</v>
      </c>
      <c r="CU6" s="445"/>
      <c r="CV6" s="445"/>
      <c r="CW6" s="445"/>
      <c r="CX6" s="445"/>
      <c r="CY6" s="445"/>
      <c r="CZ6" s="445"/>
      <c r="DA6" s="446"/>
      <c r="DB6" s="444">
        <v>92.2</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101</v>
      </c>
      <c r="AV7" s="440"/>
      <c r="AW7" s="440"/>
      <c r="AX7" s="440"/>
      <c r="AY7" s="441" t="s">
        <v>102</v>
      </c>
      <c r="AZ7" s="442"/>
      <c r="BA7" s="442"/>
      <c r="BB7" s="442"/>
      <c r="BC7" s="442"/>
      <c r="BD7" s="442"/>
      <c r="BE7" s="442"/>
      <c r="BF7" s="442"/>
      <c r="BG7" s="442"/>
      <c r="BH7" s="442"/>
      <c r="BI7" s="442"/>
      <c r="BJ7" s="442"/>
      <c r="BK7" s="442"/>
      <c r="BL7" s="442"/>
      <c r="BM7" s="443"/>
      <c r="BN7" s="407">
        <v>22870</v>
      </c>
      <c r="BO7" s="408"/>
      <c r="BP7" s="408"/>
      <c r="BQ7" s="408"/>
      <c r="BR7" s="408"/>
      <c r="BS7" s="408"/>
      <c r="BT7" s="408"/>
      <c r="BU7" s="409"/>
      <c r="BV7" s="407">
        <v>0</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7630178</v>
      </c>
      <c r="CU7" s="408"/>
      <c r="CV7" s="408"/>
      <c r="CW7" s="408"/>
      <c r="CX7" s="408"/>
      <c r="CY7" s="408"/>
      <c r="CZ7" s="408"/>
      <c r="DA7" s="409"/>
      <c r="DB7" s="407">
        <v>7532655</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90</v>
      </c>
      <c r="AV8" s="440"/>
      <c r="AW8" s="440"/>
      <c r="AX8" s="440"/>
      <c r="AY8" s="441" t="s">
        <v>105</v>
      </c>
      <c r="AZ8" s="442"/>
      <c r="BA8" s="442"/>
      <c r="BB8" s="442"/>
      <c r="BC8" s="442"/>
      <c r="BD8" s="442"/>
      <c r="BE8" s="442"/>
      <c r="BF8" s="442"/>
      <c r="BG8" s="442"/>
      <c r="BH8" s="442"/>
      <c r="BI8" s="442"/>
      <c r="BJ8" s="442"/>
      <c r="BK8" s="442"/>
      <c r="BL8" s="442"/>
      <c r="BM8" s="443"/>
      <c r="BN8" s="407">
        <v>458829</v>
      </c>
      <c r="BO8" s="408"/>
      <c r="BP8" s="408"/>
      <c r="BQ8" s="408"/>
      <c r="BR8" s="408"/>
      <c r="BS8" s="408"/>
      <c r="BT8" s="408"/>
      <c r="BU8" s="409"/>
      <c r="BV8" s="407">
        <v>422995</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1</v>
      </c>
      <c r="CU8" s="448"/>
      <c r="CV8" s="448"/>
      <c r="CW8" s="448"/>
      <c r="CX8" s="448"/>
      <c r="CY8" s="448"/>
      <c r="CZ8" s="448"/>
      <c r="DA8" s="449"/>
      <c r="DB8" s="447">
        <v>0.99</v>
      </c>
      <c r="DC8" s="448"/>
      <c r="DD8" s="448"/>
      <c r="DE8" s="448"/>
      <c r="DF8" s="448"/>
      <c r="DG8" s="448"/>
      <c r="DH8" s="448"/>
      <c r="DI8" s="449"/>
    </row>
    <row r="9" spans="1:119" ht="18.75" customHeight="1" thickBot="1" x14ac:dyDescent="0.2">
      <c r="A9" s="169"/>
      <c r="B9" s="401" t="s">
        <v>107</v>
      </c>
      <c r="C9" s="402"/>
      <c r="D9" s="402"/>
      <c r="E9" s="402"/>
      <c r="F9" s="402"/>
      <c r="G9" s="402"/>
      <c r="H9" s="402"/>
      <c r="I9" s="402"/>
      <c r="J9" s="402"/>
      <c r="K9" s="450"/>
      <c r="L9" s="451" t="s">
        <v>108</v>
      </c>
      <c r="M9" s="452"/>
      <c r="N9" s="452"/>
      <c r="O9" s="452"/>
      <c r="P9" s="452"/>
      <c r="Q9" s="453"/>
      <c r="R9" s="454">
        <v>31765</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35834</v>
      </c>
      <c r="BO9" s="408"/>
      <c r="BP9" s="408"/>
      <c r="BQ9" s="408"/>
      <c r="BR9" s="408"/>
      <c r="BS9" s="408"/>
      <c r="BT9" s="408"/>
      <c r="BU9" s="409"/>
      <c r="BV9" s="407">
        <v>-41310</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5.8</v>
      </c>
      <c r="CU9" s="405"/>
      <c r="CV9" s="405"/>
      <c r="CW9" s="405"/>
      <c r="CX9" s="405"/>
      <c r="CY9" s="405"/>
      <c r="CZ9" s="405"/>
      <c r="DA9" s="406"/>
      <c r="DB9" s="404">
        <v>5.9</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113</v>
      </c>
      <c r="M10" s="437"/>
      <c r="N10" s="437"/>
      <c r="O10" s="437"/>
      <c r="P10" s="437"/>
      <c r="Q10" s="438"/>
      <c r="R10" s="458">
        <v>33445</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194993</v>
      </c>
      <c r="BO10" s="408"/>
      <c r="BP10" s="408"/>
      <c r="BQ10" s="408"/>
      <c r="BR10" s="408"/>
      <c r="BS10" s="408"/>
      <c r="BT10" s="408"/>
      <c r="BU10" s="409"/>
      <c r="BV10" s="407">
        <v>220018</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32013</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136000</v>
      </c>
      <c r="BO12" s="408"/>
      <c r="BP12" s="408"/>
      <c r="BQ12" s="408"/>
      <c r="BR12" s="408"/>
      <c r="BS12" s="408"/>
      <c r="BT12" s="408"/>
      <c r="BU12" s="409"/>
      <c r="BV12" s="407">
        <v>286000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30921</v>
      </c>
      <c r="S13" s="492"/>
      <c r="T13" s="492"/>
      <c r="U13" s="492"/>
      <c r="V13" s="493"/>
      <c r="W13" s="423" t="s">
        <v>131</v>
      </c>
      <c r="X13" s="424"/>
      <c r="Y13" s="424"/>
      <c r="Z13" s="424"/>
      <c r="AA13" s="424"/>
      <c r="AB13" s="414"/>
      <c r="AC13" s="458">
        <v>277</v>
      </c>
      <c r="AD13" s="459"/>
      <c r="AE13" s="459"/>
      <c r="AF13" s="459"/>
      <c r="AG13" s="501"/>
      <c r="AH13" s="458">
        <v>300</v>
      </c>
      <c r="AI13" s="459"/>
      <c r="AJ13" s="459"/>
      <c r="AK13" s="459"/>
      <c r="AL13" s="460"/>
      <c r="AM13" s="436" t="s">
        <v>132</v>
      </c>
      <c r="AN13" s="437"/>
      <c r="AO13" s="437"/>
      <c r="AP13" s="437"/>
      <c r="AQ13" s="437"/>
      <c r="AR13" s="437"/>
      <c r="AS13" s="437"/>
      <c r="AT13" s="438"/>
      <c r="AU13" s="439" t="s">
        <v>101</v>
      </c>
      <c r="AV13" s="440"/>
      <c r="AW13" s="440"/>
      <c r="AX13" s="440"/>
      <c r="AY13" s="441" t="s">
        <v>133</v>
      </c>
      <c r="AZ13" s="442"/>
      <c r="BA13" s="442"/>
      <c r="BB13" s="442"/>
      <c r="BC13" s="442"/>
      <c r="BD13" s="442"/>
      <c r="BE13" s="442"/>
      <c r="BF13" s="442"/>
      <c r="BG13" s="442"/>
      <c r="BH13" s="442"/>
      <c r="BI13" s="442"/>
      <c r="BJ13" s="442"/>
      <c r="BK13" s="442"/>
      <c r="BL13" s="442"/>
      <c r="BM13" s="443"/>
      <c r="BN13" s="407">
        <v>94827</v>
      </c>
      <c r="BO13" s="408"/>
      <c r="BP13" s="408"/>
      <c r="BQ13" s="408"/>
      <c r="BR13" s="408"/>
      <c r="BS13" s="408"/>
      <c r="BT13" s="408"/>
      <c r="BU13" s="409"/>
      <c r="BV13" s="407">
        <v>-107292</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1.4</v>
      </c>
      <c r="CU13" s="405"/>
      <c r="CV13" s="405"/>
      <c r="CW13" s="405"/>
      <c r="CX13" s="405"/>
      <c r="CY13" s="405"/>
      <c r="CZ13" s="405"/>
      <c r="DA13" s="406"/>
      <c r="DB13" s="404">
        <v>0.9</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32062</v>
      </c>
      <c r="S14" s="492"/>
      <c r="T14" s="492"/>
      <c r="U14" s="492"/>
      <c r="V14" s="493"/>
      <c r="W14" s="397"/>
      <c r="X14" s="398"/>
      <c r="Y14" s="398"/>
      <c r="Z14" s="398"/>
      <c r="AA14" s="398"/>
      <c r="AB14" s="387"/>
      <c r="AC14" s="494">
        <v>2</v>
      </c>
      <c r="AD14" s="495"/>
      <c r="AE14" s="495"/>
      <c r="AF14" s="495"/>
      <c r="AG14" s="496"/>
      <c r="AH14" s="494">
        <v>2.1</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31063</v>
      </c>
      <c r="S15" s="492"/>
      <c r="T15" s="492"/>
      <c r="U15" s="492"/>
      <c r="V15" s="493"/>
      <c r="W15" s="423" t="s">
        <v>137</v>
      </c>
      <c r="X15" s="424"/>
      <c r="Y15" s="424"/>
      <c r="Z15" s="424"/>
      <c r="AA15" s="424"/>
      <c r="AB15" s="414"/>
      <c r="AC15" s="458">
        <v>4370</v>
      </c>
      <c r="AD15" s="459"/>
      <c r="AE15" s="459"/>
      <c r="AF15" s="459"/>
      <c r="AG15" s="501"/>
      <c r="AH15" s="458">
        <v>4669</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5917231</v>
      </c>
      <c r="BO15" s="371"/>
      <c r="BP15" s="371"/>
      <c r="BQ15" s="371"/>
      <c r="BR15" s="371"/>
      <c r="BS15" s="371"/>
      <c r="BT15" s="371"/>
      <c r="BU15" s="372"/>
      <c r="BV15" s="370">
        <v>5866559</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31.1</v>
      </c>
      <c r="AD16" s="495"/>
      <c r="AE16" s="495"/>
      <c r="AF16" s="495"/>
      <c r="AG16" s="496"/>
      <c r="AH16" s="494">
        <v>32.1</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5947357</v>
      </c>
      <c r="BO16" s="408"/>
      <c r="BP16" s="408"/>
      <c r="BQ16" s="408"/>
      <c r="BR16" s="408"/>
      <c r="BS16" s="408"/>
      <c r="BT16" s="408"/>
      <c r="BU16" s="409"/>
      <c r="BV16" s="407">
        <v>5785635</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9423</v>
      </c>
      <c r="AD17" s="459"/>
      <c r="AE17" s="459"/>
      <c r="AF17" s="459"/>
      <c r="AG17" s="501"/>
      <c r="AH17" s="458">
        <v>9577</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7600052</v>
      </c>
      <c r="BO17" s="408"/>
      <c r="BP17" s="408"/>
      <c r="BQ17" s="408"/>
      <c r="BR17" s="408"/>
      <c r="BS17" s="408"/>
      <c r="BT17" s="408"/>
      <c r="BU17" s="409"/>
      <c r="BV17" s="407">
        <v>7532655</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16.850000000000001</v>
      </c>
      <c r="M18" s="531"/>
      <c r="N18" s="531"/>
      <c r="O18" s="531"/>
      <c r="P18" s="531"/>
      <c r="Q18" s="531"/>
      <c r="R18" s="532"/>
      <c r="S18" s="532"/>
      <c r="T18" s="532"/>
      <c r="U18" s="532"/>
      <c r="V18" s="533"/>
      <c r="W18" s="425"/>
      <c r="X18" s="426"/>
      <c r="Y18" s="426"/>
      <c r="Z18" s="426"/>
      <c r="AA18" s="426"/>
      <c r="AB18" s="417"/>
      <c r="AC18" s="534">
        <v>67</v>
      </c>
      <c r="AD18" s="535"/>
      <c r="AE18" s="535"/>
      <c r="AF18" s="535"/>
      <c r="AG18" s="536"/>
      <c r="AH18" s="534">
        <v>65.8</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8153236</v>
      </c>
      <c r="BO18" s="408"/>
      <c r="BP18" s="408"/>
      <c r="BQ18" s="408"/>
      <c r="BR18" s="408"/>
      <c r="BS18" s="408"/>
      <c r="BT18" s="408"/>
      <c r="BU18" s="409"/>
      <c r="BV18" s="407">
        <v>7766957</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1885</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11134043</v>
      </c>
      <c r="BO19" s="408"/>
      <c r="BP19" s="408"/>
      <c r="BQ19" s="408"/>
      <c r="BR19" s="408"/>
      <c r="BS19" s="408"/>
      <c r="BT19" s="408"/>
      <c r="BU19" s="409"/>
      <c r="BV19" s="407">
        <v>11000491</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13017</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6763585</v>
      </c>
      <c r="BO22" s="371"/>
      <c r="BP22" s="371"/>
      <c r="BQ22" s="371"/>
      <c r="BR22" s="371"/>
      <c r="BS22" s="371"/>
      <c r="BT22" s="371"/>
      <c r="BU22" s="372"/>
      <c r="BV22" s="370">
        <v>7343877</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2625112</v>
      </c>
      <c r="BO23" s="408"/>
      <c r="BP23" s="408"/>
      <c r="BQ23" s="408"/>
      <c r="BR23" s="408"/>
      <c r="BS23" s="408"/>
      <c r="BT23" s="408"/>
      <c r="BU23" s="409"/>
      <c r="BV23" s="407">
        <v>2849160</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7630</v>
      </c>
      <c r="R24" s="459"/>
      <c r="S24" s="459"/>
      <c r="T24" s="459"/>
      <c r="U24" s="459"/>
      <c r="V24" s="501"/>
      <c r="W24" s="553"/>
      <c r="X24" s="554"/>
      <c r="Y24" s="555"/>
      <c r="Z24" s="457" t="s">
        <v>162</v>
      </c>
      <c r="AA24" s="437"/>
      <c r="AB24" s="437"/>
      <c r="AC24" s="437"/>
      <c r="AD24" s="437"/>
      <c r="AE24" s="437"/>
      <c r="AF24" s="437"/>
      <c r="AG24" s="438"/>
      <c r="AH24" s="458">
        <v>205</v>
      </c>
      <c r="AI24" s="459"/>
      <c r="AJ24" s="459"/>
      <c r="AK24" s="459"/>
      <c r="AL24" s="501"/>
      <c r="AM24" s="458">
        <v>672810</v>
      </c>
      <c r="AN24" s="459"/>
      <c r="AO24" s="459"/>
      <c r="AP24" s="459"/>
      <c r="AQ24" s="459"/>
      <c r="AR24" s="501"/>
      <c r="AS24" s="458">
        <v>3282</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6045871</v>
      </c>
      <c r="BO24" s="408"/>
      <c r="BP24" s="408"/>
      <c r="BQ24" s="408"/>
      <c r="BR24" s="408"/>
      <c r="BS24" s="408"/>
      <c r="BT24" s="408"/>
      <c r="BU24" s="409"/>
      <c r="BV24" s="407">
        <v>6507181</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6660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4461684</v>
      </c>
      <c r="BO25" s="371"/>
      <c r="BP25" s="371"/>
      <c r="BQ25" s="371"/>
      <c r="BR25" s="371"/>
      <c r="BS25" s="371"/>
      <c r="BT25" s="371"/>
      <c r="BU25" s="372"/>
      <c r="BV25" s="370">
        <v>3878082</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6370</v>
      </c>
      <c r="R26" s="459"/>
      <c r="S26" s="459"/>
      <c r="T26" s="459"/>
      <c r="U26" s="459"/>
      <c r="V26" s="501"/>
      <c r="W26" s="553"/>
      <c r="X26" s="554"/>
      <c r="Y26" s="555"/>
      <c r="Z26" s="457" t="s">
        <v>168</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4200</v>
      </c>
      <c r="R27" s="459"/>
      <c r="S27" s="459"/>
      <c r="T27" s="459"/>
      <c r="U27" s="459"/>
      <c r="V27" s="501"/>
      <c r="W27" s="553"/>
      <c r="X27" s="554"/>
      <c r="Y27" s="555"/>
      <c r="Z27" s="457" t="s">
        <v>171</v>
      </c>
      <c r="AA27" s="437"/>
      <c r="AB27" s="437"/>
      <c r="AC27" s="437"/>
      <c r="AD27" s="437"/>
      <c r="AE27" s="437"/>
      <c r="AF27" s="437"/>
      <c r="AG27" s="438"/>
      <c r="AH27" s="458">
        <v>2</v>
      </c>
      <c r="AI27" s="459"/>
      <c r="AJ27" s="459"/>
      <c r="AK27" s="459"/>
      <c r="AL27" s="501"/>
      <c r="AM27" s="458" t="s">
        <v>172</v>
      </c>
      <c r="AN27" s="459"/>
      <c r="AO27" s="459"/>
      <c r="AP27" s="459"/>
      <c r="AQ27" s="459"/>
      <c r="AR27" s="501"/>
      <c r="AS27" s="458" t="s">
        <v>172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174</v>
      </c>
      <c r="F28" s="437"/>
      <c r="G28" s="437"/>
      <c r="H28" s="437"/>
      <c r="I28" s="437"/>
      <c r="J28" s="437"/>
      <c r="K28" s="438"/>
      <c r="L28" s="458">
        <v>1</v>
      </c>
      <c r="M28" s="459"/>
      <c r="N28" s="459"/>
      <c r="O28" s="459"/>
      <c r="P28" s="501"/>
      <c r="Q28" s="458">
        <v>3600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2070667</v>
      </c>
      <c r="BO28" s="371"/>
      <c r="BP28" s="371"/>
      <c r="BQ28" s="371"/>
      <c r="BR28" s="371"/>
      <c r="BS28" s="371"/>
      <c r="BT28" s="371"/>
      <c r="BU28" s="372"/>
      <c r="BV28" s="370">
        <v>2011674</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177</v>
      </c>
      <c r="F29" s="437"/>
      <c r="G29" s="437"/>
      <c r="H29" s="437"/>
      <c r="I29" s="437"/>
      <c r="J29" s="437"/>
      <c r="K29" s="438"/>
      <c r="L29" s="458">
        <v>14</v>
      </c>
      <c r="M29" s="459"/>
      <c r="N29" s="459"/>
      <c r="O29" s="459"/>
      <c r="P29" s="501"/>
      <c r="Q29" s="458">
        <v>3400</v>
      </c>
      <c r="R29" s="459"/>
      <c r="S29" s="459"/>
      <c r="T29" s="459"/>
      <c r="U29" s="459"/>
      <c r="V29" s="501"/>
      <c r="W29" s="556"/>
      <c r="X29" s="557"/>
      <c r="Y29" s="558"/>
      <c r="Z29" s="457" t="s">
        <v>178</v>
      </c>
      <c r="AA29" s="437"/>
      <c r="AB29" s="437"/>
      <c r="AC29" s="437"/>
      <c r="AD29" s="437"/>
      <c r="AE29" s="437"/>
      <c r="AF29" s="437"/>
      <c r="AG29" s="438"/>
      <c r="AH29" s="458">
        <v>207</v>
      </c>
      <c r="AI29" s="459"/>
      <c r="AJ29" s="459"/>
      <c r="AK29" s="459"/>
      <c r="AL29" s="501"/>
      <c r="AM29" s="458">
        <v>682172</v>
      </c>
      <c r="AN29" s="459"/>
      <c r="AO29" s="459"/>
      <c r="AP29" s="459"/>
      <c r="AQ29" s="459"/>
      <c r="AR29" s="501"/>
      <c r="AS29" s="458">
        <v>3296</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t="s">
        <v>122</v>
      </c>
      <c r="BO29" s="408"/>
      <c r="BP29" s="408"/>
      <c r="BQ29" s="408"/>
      <c r="BR29" s="408"/>
      <c r="BS29" s="408"/>
      <c r="BT29" s="408"/>
      <c r="BU29" s="409"/>
      <c r="BV29" s="407" t="s">
        <v>122</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101.2</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4085927</v>
      </c>
      <c r="BO30" s="527"/>
      <c r="BP30" s="527"/>
      <c r="BQ30" s="527"/>
      <c r="BR30" s="527"/>
      <c r="BS30" s="527"/>
      <c r="BT30" s="527"/>
      <c r="BU30" s="528"/>
      <c r="BV30" s="526">
        <v>4420213</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瑞穂町国民健康保険特別会計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瑞穂町下水道事業会計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7</v>
      </c>
      <c r="BX34" s="597"/>
      <c r="BY34" s="598" t="str">
        <f>IF('各会計、関係団体の財政状況及び健全化判断比率'!B68="","",'各会計、関係団体の財政状況及び健全化判断比率'!B68)</f>
        <v>福生病院企業団</v>
      </c>
      <c r="BZ34" s="598"/>
      <c r="CA34" s="598"/>
      <c r="CB34" s="598"/>
      <c r="CC34" s="598"/>
      <c r="CD34" s="598"/>
      <c r="CE34" s="598"/>
      <c r="CF34" s="598"/>
      <c r="CG34" s="598"/>
      <c r="CH34" s="598"/>
      <c r="CI34" s="598"/>
      <c r="CJ34" s="598"/>
      <c r="CK34" s="598"/>
      <c r="CL34" s="598"/>
      <c r="CM34" s="598"/>
      <c r="CN34" s="169"/>
      <c r="CO34" s="597">
        <f>IF(CQ34="","",MAX(C34:D43,U34:V43,AM34:AN43,BE34:BF43,BW34:BX43)+1)</f>
        <v>17</v>
      </c>
      <c r="CP34" s="597"/>
      <c r="CQ34" s="598" t="str">
        <f>IF('各会計、関係団体の財政状況及び健全化判断比率'!BS7="","",'各会計、関係団体の財政状況及び健全化判断比率'!BS7)</f>
        <v>瑞穂町土地開発公社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福生都市計画瑞穂町箱根ケ崎駅西土地区画整理事業特別会計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瑞穂町介護保険特別会計</v>
      </c>
      <c r="X35" s="598"/>
      <c r="Y35" s="598"/>
      <c r="Z35" s="598"/>
      <c r="AA35" s="598"/>
      <c r="AB35" s="598"/>
      <c r="AC35" s="598"/>
      <c r="AD35" s="598"/>
      <c r="AE35" s="598"/>
      <c r="AF35" s="598"/>
      <c r="AG35" s="598"/>
      <c r="AH35" s="598"/>
      <c r="AI35" s="598"/>
      <c r="AJ35" s="598"/>
      <c r="AK35" s="598"/>
      <c r="AL35" s="169"/>
      <c r="AM35" s="597" t="str">
        <f t="shared" ref="AM35:AM43" si="0">IF(AO35="","",AM34+1)</f>
        <v/>
      </c>
      <c r="AN35" s="597"/>
      <c r="AO35" s="598"/>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8</v>
      </c>
      <c r="BX35" s="597"/>
      <c r="BY35" s="598" t="str">
        <f>IF('各会計、関係団体の財政状況及び健全化判断比率'!B69="","",'各会計、関係団体の財政状況及び健全化判断比率'!B69)</f>
        <v>東京都後期高齢者医療広域連合（一般会計）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瑞穂町後期高齢者医療特別会計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9</v>
      </c>
      <c r="BX36" s="597"/>
      <c r="BY36" s="598" t="str">
        <f>IF('各会計、関係団体の財政状況及び健全化判断比率'!B70="","",'各会計、関係団体の財政状況及び健全化判断比率'!B70)</f>
        <v>東京都後期高齢者医療広域連合（後期高齢者医療特別会計）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10</v>
      </c>
      <c r="BX37" s="597"/>
      <c r="BY37" s="598" t="str">
        <f>IF('各会計、関係団体の財政状況及び健全化判断比率'!B71="","",'各会計、関係団体の財政状況及び健全化判断比率'!B71)</f>
        <v>東京たま広域資源循環組合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11</v>
      </c>
      <c r="BX38" s="597"/>
      <c r="BY38" s="598" t="str">
        <f>IF('各会計、関係団体の財政状況及び健全化判断比率'!B72="","",'各会計、関係団体の財政状況及び健全化判断比率'!B72)</f>
        <v>瑞穂斎場組合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12</v>
      </c>
      <c r="BX39" s="597"/>
      <c r="BY39" s="598" t="str">
        <f>IF('各会計、関係団体の財政状況及び健全化判断比率'!B73="","",'各会計、関係団体の財政状況及び健全化判断比率'!B73)</f>
        <v>西多摩衛生組合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13</v>
      </c>
      <c r="BX40" s="597"/>
      <c r="BY40" s="598" t="str">
        <f>IF('各会計、関係団体の財政状況及び健全化判断比率'!B74="","",'各会計、関係団体の財政状況及び健全化判断比率'!B74)</f>
        <v>羽村・瑞穂地区学校給食組合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14</v>
      </c>
      <c r="BX41" s="597"/>
      <c r="BY41" s="598" t="str">
        <f>IF('各会計、関係団体の財政状況及び健全化判断比率'!B75="","",'各会計、関係団体の財政状況及び健全化判断比率'!B75)</f>
        <v>東京市町村総合事務組合（一般会計）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15</v>
      </c>
      <c r="BX42" s="597"/>
      <c r="BY42" s="598" t="str">
        <f>IF('各会計、関係団体の財政状況及び健全化判断比率'!B76="","",'各会計、関係団体の財政状況及び健全化判断比率'!B76)</f>
        <v>東京市町村総合事務組合（東京都市町村民交通災害共済事業）</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16</v>
      </c>
      <c r="BX43" s="597"/>
      <c r="BY43" s="598" t="str">
        <f>IF('各会計、関係団体の財政状況及び健全化判断比率'!B77="","",'各会計、関係団体の財政状況及び健全化判断比率'!B77)</f>
        <v>東京都市町村議会議員公務災害補償等組合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9saGsvI5swuQsbYX78QNdczRx0kYii2tDwFaoJqE9gvYybr4pNlSOhjhiHFj45952Hayhq/dnS/WJZuiHbR3nQ==" saltValue="Js2/hp60gDe9HtYYje35G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G32" zoomScaleSheetLayoutView="100" workbookViewId="0">
      <selection activeCell="J37" sqref="J37"/>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532</v>
      </c>
      <c r="D34" s="1151"/>
      <c r="E34" s="1152"/>
      <c r="F34" s="32">
        <v>1.37</v>
      </c>
      <c r="G34" s="33">
        <v>2.4300000000000002</v>
      </c>
      <c r="H34" s="33">
        <v>3.28</v>
      </c>
      <c r="I34" s="33">
        <v>4.4400000000000004</v>
      </c>
      <c r="J34" s="34">
        <v>5.69</v>
      </c>
      <c r="K34" s="22"/>
      <c r="L34" s="22"/>
      <c r="M34" s="22"/>
      <c r="N34" s="22"/>
      <c r="O34" s="22"/>
      <c r="P34" s="22"/>
    </row>
    <row r="35" spans="1:16" ht="39" customHeight="1" x14ac:dyDescent="0.15">
      <c r="A35" s="22"/>
      <c r="B35" s="35"/>
      <c r="C35" s="1145" t="s">
        <v>533</v>
      </c>
      <c r="D35" s="1146"/>
      <c r="E35" s="1147"/>
      <c r="F35" s="36">
        <v>5.45</v>
      </c>
      <c r="G35" s="37">
        <v>8.76</v>
      </c>
      <c r="H35" s="37">
        <v>6</v>
      </c>
      <c r="I35" s="37">
        <v>5.12</v>
      </c>
      <c r="J35" s="38">
        <v>5.57</v>
      </c>
      <c r="K35" s="22"/>
      <c r="L35" s="22"/>
      <c r="M35" s="22"/>
      <c r="N35" s="22"/>
      <c r="O35" s="22"/>
      <c r="P35" s="22"/>
    </row>
    <row r="36" spans="1:16" ht="39" customHeight="1" x14ac:dyDescent="0.15">
      <c r="A36" s="22"/>
      <c r="B36" s="35"/>
      <c r="C36" s="1145" t="s">
        <v>534</v>
      </c>
      <c r="D36" s="1146"/>
      <c r="E36" s="1147"/>
      <c r="F36" s="36">
        <v>0.41</v>
      </c>
      <c r="G36" s="37">
        <v>0.49</v>
      </c>
      <c r="H36" s="37">
        <v>0.09</v>
      </c>
      <c r="I36" s="37">
        <v>0.45</v>
      </c>
      <c r="J36" s="38">
        <v>0.57999999999999996</v>
      </c>
      <c r="K36" s="22"/>
      <c r="L36" s="22"/>
      <c r="M36" s="22"/>
      <c r="N36" s="22"/>
      <c r="O36" s="22"/>
      <c r="P36" s="22"/>
    </row>
    <row r="37" spans="1:16" ht="39" customHeight="1" x14ac:dyDescent="0.15">
      <c r="A37" s="22"/>
      <c r="B37" s="35"/>
      <c r="C37" s="1145" t="s">
        <v>535</v>
      </c>
      <c r="D37" s="1146"/>
      <c r="E37" s="1147"/>
      <c r="F37" s="36">
        <v>0</v>
      </c>
      <c r="G37" s="37">
        <v>0.48</v>
      </c>
      <c r="H37" s="37">
        <v>0.35</v>
      </c>
      <c r="I37" s="37">
        <v>0.49</v>
      </c>
      <c r="J37" s="38">
        <v>0.43</v>
      </c>
      <c r="K37" s="22"/>
      <c r="L37" s="22"/>
      <c r="M37" s="22"/>
      <c r="N37" s="22"/>
      <c r="O37" s="22"/>
      <c r="P37" s="22"/>
    </row>
    <row r="38" spans="1:16" ht="39" customHeight="1" x14ac:dyDescent="0.15">
      <c r="A38" s="22"/>
      <c r="B38" s="35"/>
      <c r="C38" s="1145" t="s">
        <v>536</v>
      </c>
      <c r="D38" s="1146"/>
      <c r="E38" s="1147"/>
      <c r="F38" s="36">
        <v>0.09</v>
      </c>
      <c r="G38" s="37">
        <v>0.11</v>
      </c>
      <c r="H38" s="37">
        <v>0.14000000000000001</v>
      </c>
      <c r="I38" s="37">
        <v>0.16</v>
      </c>
      <c r="J38" s="38">
        <v>0.14000000000000001</v>
      </c>
      <c r="K38" s="22"/>
      <c r="L38" s="22"/>
      <c r="M38" s="22"/>
      <c r="N38" s="22"/>
      <c r="O38" s="22"/>
      <c r="P38" s="22"/>
    </row>
    <row r="39" spans="1:16" ht="39" customHeight="1" x14ac:dyDescent="0.15">
      <c r="A39" s="22"/>
      <c r="B39" s="35"/>
      <c r="C39" s="1145" t="s">
        <v>537</v>
      </c>
      <c r="D39" s="1146"/>
      <c r="E39" s="1147"/>
      <c r="F39" s="36">
        <v>0.84</v>
      </c>
      <c r="G39" s="37">
        <v>0.11</v>
      </c>
      <c r="H39" s="37">
        <v>0.13</v>
      </c>
      <c r="I39" s="37">
        <v>0.01</v>
      </c>
      <c r="J39" s="38">
        <v>0.01</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538</v>
      </c>
      <c r="D42" s="1146"/>
      <c r="E42" s="1147"/>
      <c r="F42" s="36" t="s">
        <v>487</v>
      </c>
      <c r="G42" s="37" t="s">
        <v>487</v>
      </c>
      <c r="H42" s="37" t="s">
        <v>487</v>
      </c>
      <c r="I42" s="37" t="s">
        <v>487</v>
      </c>
      <c r="J42" s="38" t="s">
        <v>487</v>
      </c>
      <c r="K42" s="22"/>
      <c r="L42" s="22"/>
      <c r="M42" s="22"/>
      <c r="N42" s="22"/>
      <c r="O42" s="22"/>
      <c r="P42" s="22"/>
    </row>
    <row r="43" spans="1:16" ht="39" customHeight="1" thickBot="1" x14ac:dyDescent="0.2">
      <c r="A43" s="22"/>
      <c r="B43" s="40"/>
      <c r="C43" s="1148" t="s">
        <v>539</v>
      </c>
      <c r="D43" s="1149"/>
      <c r="E43" s="1150"/>
      <c r="F43" s="41" t="s">
        <v>487</v>
      </c>
      <c r="G43" s="42" t="s">
        <v>487</v>
      </c>
      <c r="H43" s="42" t="s">
        <v>487</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qiDwKF9gejulA9/b5V0bmdC15GD3vhIVKXx36cqRDk39aD7vCB0Y1syU231bL1gTW4lmghRSADvoh1Hw/iuBYQ==" saltValue="W+VQpF8ZNZ/qVBLRoKOZo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I45" zoomScaleSheetLayoutView="55" workbookViewId="0">
      <selection activeCell="N49" sqref="N49"/>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516</v>
      </c>
      <c r="L45" s="60">
        <v>550</v>
      </c>
      <c r="M45" s="60">
        <v>605</v>
      </c>
      <c r="N45" s="60">
        <v>651</v>
      </c>
      <c r="O45" s="61">
        <v>642</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487</v>
      </c>
      <c r="L46" s="64" t="s">
        <v>487</v>
      </c>
      <c r="M46" s="64" t="s">
        <v>487</v>
      </c>
      <c r="N46" s="64" t="s">
        <v>487</v>
      </c>
      <c r="O46" s="65" t="s">
        <v>487</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487</v>
      </c>
      <c r="L47" s="64" t="s">
        <v>487</v>
      </c>
      <c r="M47" s="64" t="s">
        <v>487</v>
      </c>
      <c r="N47" s="64" t="s">
        <v>487</v>
      </c>
      <c r="O47" s="65" t="s">
        <v>487</v>
      </c>
      <c r="P47" s="48"/>
      <c r="Q47" s="48"/>
      <c r="R47" s="48"/>
      <c r="S47" s="48"/>
      <c r="T47" s="48"/>
      <c r="U47" s="48"/>
    </row>
    <row r="48" spans="1:21" ht="30.75" customHeight="1" x14ac:dyDescent="0.15">
      <c r="A48" s="48"/>
      <c r="B48" s="1155"/>
      <c r="C48" s="1156"/>
      <c r="D48" s="62"/>
      <c r="E48" s="1161" t="s">
        <v>13</v>
      </c>
      <c r="F48" s="1161"/>
      <c r="G48" s="1161"/>
      <c r="H48" s="1161"/>
      <c r="I48" s="1161"/>
      <c r="J48" s="1162"/>
      <c r="K48" s="63">
        <v>95</v>
      </c>
      <c r="L48" s="64">
        <v>99</v>
      </c>
      <c r="M48" s="64">
        <v>91</v>
      </c>
      <c r="N48" s="64">
        <v>91</v>
      </c>
      <c r="O48" s="65">
        <v>95</v>
      </c>
      <c r="P48" s="48"/>
      <c r="Q48" s="48"/>
      <c r="R48" s="48"/>
      <c r="S48" s="48"/>
      <c r="T48" s="48"/>
      <c r="U48" s="48"/>
    </row>
    <row r="49" spans="1:21" ht="30.75" customHeight="1" x14ac:dyDescent="0.15">
      <c r="A49" s="48"/>
      <c r="B49" s="1155"/>
      <c r="C49" s="1156"/>
      <c r="D49" s="62"/>
      <c r="E49" s="1161" t="s">
        <v>14</v>
      </c>
      <c r="F49" s="1161"/>
      <c r="G49" s="1161"/>
      <c r="H49" s="1161"/>
      <c r="I49" s="1161"/>
      <c r="J49" s="1162"/>
      <c r="K49" s="63">
        <v>139</v>
      </c>
      <c r="L49" s="64">
        <v>121</v>
      </c>
      <c r="M49" s="64">
        <v>125</v>
      </c>
      <c r="N49" s="64">
        <v>114</v>
      </c>
      <c r="O49" s="65">
        <v>112</v>
      </c>
      <c r="P49" s="48"/>
      <c r="Q49" s="48"/>
      <c r="R49" s="48"/>
      <c r="S49" s="48"/>
      <c r="T49" s="48"/>
      <c r="U49" s="48"/>
    </row>
    <row r="50" spans="1:21" ht="30.75" customHeight="1" x14ac:dyDescent="0.15">
      <c r="A50" s="48"/>
      <c r="B50" s="1155"/>
      <c r="C50" s="1156"/>
      <c r="D50" s="62"/>
      <c r="E50" s="1161" t="s">
        <v>15</v>
      </c>
      <c r="F50" s="1161"/>
      <c r="G50" s="1161"/>
      <c r="H50" s="1161"/>
      <c r="I50" s="1161"/>
      <c r="J50" s="1162"/>
      <c r="K50" s="63">
        <v>1</v>
      </c>
      <c r="L50" s="64">
        <v>1</v>
      </c>
      <c r="M50" s="64">
        <v>2</v>
      </c>
      <c r="N50" s="64">
        <v>2</v>
      </c>
      <c r="O50" s="65">
        <v>3</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487</v>
      </c>
      <c r="L51" s="64" t="s">
        <v>487</v>
      </c>
      <c r="M51" s="64" t="s">
        <v>487</v>
      </c>
      <c r="N51" s="64" t="s">
        <v>487</v>
      </c>
      <c r="O51" s="65" t="s">
        <v>487</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687</v>
      </c>
      <c r="L52" s="64">
        <v>704</v>
      </c>
      <c r="M52" s="64">
        <v>787</v>
      </c>
      <c r="N52" s="64">
        <v>754</v>
      </c>
      <c r="O52" s="65">
        <v>680</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64</v>
      </c>
      <c r="L53" s="69">
        <v>67</v>
      </c>
      <c r="M53" s="69">
        <v>36</v>
      </c>
      <c r="N53" s="69">
        <v>104</v>
      </c>
      <c r="O53" s="70">
        <v>172</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ZdfdXy8OZkH3/sWuraA9HY5M1DkKelPsvYfPaUG1wNLQydLxU5cavWBCja0TozKLrhrAVbA6qFPi5qug2OCmcw==" saltValue="wfJ9X5cloPSysAcXZNyEb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H4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84" t="s">
        <v>30</v>
      </c>
      <c r="C41" s="1185"/>
      <c r="D41" s="105"/>
      <c r="E41" s="1190" t="s">
        <v>31</v>
      </c>
      <c r="F41" s="1190"/>
      <c r="G41" s="1190"/>
      <c r="H41" s="1191"/>
      <c r="I41" s="343">
        <v>8172</v>
      </c>
      <c r="J41" s="344">
        <v>8205</v>
      </c>
      <c r="K41" s="344">
        <v>7918</v>
      </c>
      <c r="L41" s="344">
        <v>7344</v>
      </c>
      <c r="M41" s="345">
        <v>6764</v>
      </c>
    </row>
    <row r="42" spans="2:13" ht="27.75" customHeight="1" x14ac:dyDescent="0.15">
      <c r="B42" s="1186"/>
      <c r="C42" s="1187"/>
      <c r="D42" s="106"/>
      <c r="E42" s="1192" t="s">
        <v>32</v>
      </c>
      <c r="F42" s="1192"/>
      <c r="G42" s="1192"/>
      <c r="H42" s="1193"/>
      <c r="I42" s="346">
        <v>708</v>
      </c>
      <c r="J42" s="347">
        <v>722</v>
      </c>
      <c r="K42" s="347">
        <v>799</v>
      </c>
      <c r="L42" s="347">
        <v>737</v>
      </c>
      <c r="M42" s="348">
        <v>969</v>
      </c>
    </row>
    <row r="43" spans="2:13" ht="27.75" customHeight="1" x14ac:dyDescent="0.15">
      <c r="B43" s="1186"/>
      <c r="C43" s="1187"/>
      <c r="D43" s="106"/>
      <c r="E43" s="1192" t="s">
        <v>33</v>
      </c>
      <c r="F43" s="1192"/>
      <c r="G43" s="1192"/>
      <c r="H43" s="1193"/>
      <c r="I43" s="346">
        <v>1664</v>
      </c>
      <c r="J43" s="347">
        <v>1445</v>
      </c>
      <c r="K43" s="347">
        <v>1190</v>
      </c>
      <c r="L43" s="347">
        <v>1308</v>
      </c>
      <c r="M43" s="348">
        <v>1656</v>
      </c>
    </row>
    <row r="44" spans="2:13" ht="27.75" customHeight="1" x14ac:dyDescent="0.15">
      <c r="B44" s="1186"/>
      <c r="C44" s="1187"/>
      <c r="D44" s="106"/>
      <c r="E44" s="1192" t="s">
        <v>34</v>
      </c>
      <c r="F44" s="1192"/>
      <c r="G44" s="1192"/>
      <c r="H44" s="1193"/>
      <c r="I44" s="346">
        <v>914</v>
      </c>
      <c r="J44" s="347">
        <v>847</v>
      </c>
      <c r="K44" s="347">
        <v>926</v>
      </c>
      <c r="L44" s="347">
        <v>892</v>
      </c>
      <c r="M44" s="348">
        <v>837</v>
      </c>
    </row>
    <row r="45" spans="2:13" ht="27.75" customHeight="1" x14ac:dyDescent="0.15">
      <c r="B45" s="1186"/>
      <c r="C45" s="1187"/>
      <c r="D45" s="106"/>
      <c r="E45" s="1192" t="s">
        <v>35</v>
      </c>
      <c r="F45" s="1192"/>
      <c r="G45" s="1192"/>
      <c r="H45" s="1193"/>
      <c r="I45" s="346">
        <v>1463</v>
      </c>
      <c r="J45" s="347">
        <v>1552</v>
      </c>
      <c r="K45" s="347">
        <v>1397</v>
      </c>
      <c r="L45" s="347">
        <v>1314</v>
      </c>
      <c r="M45" s="348">
        <v>1330</v>
      </c>
    </row>
    <row r="46" spans="2:13" ht="27.75" customHeight="1" x14ac:dyDescent="0.15">
      <c r="B46" s="1186"/>
      <c r="C46" s="1187"/>
      <c r="D46" s="107"/>
      <c r="E46" s="1192" t="s">
        <v>36</v>
      </c>
      <c r="F46" s="1192"/>
      <c r="G46" s="1192"/>
      <c r="H46" s="1193"/>
      <c r="I46" s="346" t="s">
        <v>487</v>
      </c>
      <c r="J46" s="347" t="s">
        <v>487</v>
      </c>
      <c r="K46" s="347" t="s">
        <v>487</v>
      </c>
      <c r="L46" s="347" t="s">
        <v>487</v>
      </c>
      <c r="M46" s="348" t="s">
        <v>487</v>
      </c>
    </row>
    <row r="47" spans="2:13" ht="27.75" customHeight="1" x14ac:dyDescent="0.15">
      <c r="B47" s="1186"/>
      <c r="C47" s="1187"/>
      <c r="D47" s="108"/>
      <c r="E47" s="1194" t="s">
        <v>37</v>
      </c>
      <c r="F47" s="1195"/>
      <c r="G47" s="1195"/>
      <c r="H47" s="1196"/>
      <c r="I47" s="346" t="s">
        <v>487</v>
      </c>
      <c r="J47" s="347" t="s">
        <v>487</v>
      </c>
      <c r="K47" s="347" t="s">
        <v>487</v>
      </c>
      <c r="L47" s="347" t="s">
        <v>487</v>
      </c>
      <c r="M47" s="348" t="s">
        <v>487</v>
      </c>
    </row>
    <row r="48" spans="2:13" ht="27.75" customHeight="1" x14ac:dyDescent="0.15">
      <c r="B48" s="1186"/>
      <c r="C48" s="1187"/>
      <c r="D48" s="106"/>
      <c r="E48" s="1192" t="s">
        <v>38</v>
      </c>
      <c r="F48" s="1192"/>
      <c r="G48" s="1192"/>
      <c r="H48" s="1193"/>
      <c r="I48" s="346" t="s">
        <v>487</v>
      </c>
      <c r="J48" s="347" t="s">
        <v>487</v>
      </c>
      <c r="K48" s="347" t="s">
        <v>487</v>
      </c>
      <c r="L48" s="347" t="s">
        <v>487</v>
      </c>
      <c r="M48" s="348" t="s">
        <v>487</v>
      </c>
    </row>
    <row r="49" spans="2:13" ht="27.75" customHeight="1" x14ac:dyDescent="0.15">
      <c r="B49" s="1188"/>
      <c r="C49" s="1189"/>
      <c r="D49" s="106"/>
      <c r="E49" s="1192" t="s">
        <v>39</v>
      </c>
      <c r="F49" s="1192"/>
      <c r="G49" s="1192"/>
      <c r="H49" s="1193"/>
      <c r="I49" s="346" t="s">
        <v>487</v>
      </c>
      <c r="J49" s="347" t="s">
        <v>487</v>
      </c>
      <c r="K49" s="347" t="s">
        <v>487</v>
      </c>
      <c r="L49" s="347" t="s">
        <v>487</v>
      </c>
      <c r="M49" s="348" t="s">
        <v>487</v>
      </c>
    </row>
    <row r="50" spans="2:13" ht="27.75" customHeight="1" x14ac:dyDescent="0.15">
      <c r="B50" s="1197" t="s">
        <v>40</v>
      </c>
      <c r="C50" s="1198"/>
      <c r="D50" s="109"/>
      <c r="E50" s="1192" t="s">
        <v>41</v>
      </c>
      <c r="F50" s="1192"/>
      <c r="G50" s="1192"/>
      <c r="H50" s="1193"/>
      <c r="I50" s="346">
        <v>5018</v>
      </c>
      <c r="J50" s="347">
        <v>5790</v>
      </c>
      <c r="K50" s="347">
        <v>6215</v>
      </c>
      <c r="L50" s="347">
        <v>6166</v>
      </c>
      <c r="M50" s="348">
        <v>6174</v>
      </c>
    </row>
    <row r="51" spans="2:13" ht="27.75" customHeight="1" x14ac:dyDescent="0.15">
      <c r="B51" s="1186"/>
      <c r="C51" s="1187"/>
      <c r="D51" s="106"/>
      <c r="E51" s="1192" t="s">
        <v>42</v>
      </c>
      <c r="F51" s="1192"/>
      <c r="G51" s="1192"/>
      <c r="H51" s="1193"/>
      <c r="I51" s="346">
        <v>3956</v>
      </c>
      <c r="J51" s="347">
        <v>4322</v>
      </c>
      <c r="K51" s="347">
        <v>4344</v>
      </c>
      <c r="L51" s="347">
        <v>4622</v>
      </c>
      <c r="M51" s="348">
        <v>4836</v>
      </c>
    </row>
    <row r="52" spans="2:13" ht="27.75" customHeight="1" x14ac:dyDescent="0.15">
      <c r="B52" s="1188"/>
      <c r="C52" s="1189"/>
      <c r="D52" s="106"/>
      <c r="E52" s="1192" t="s">
        <v>43</v>
      </c>
      <c r="F52" s="1192"/>
      <c r="G52" s="1192"/>
      <c r="H52" s="1193"/>
      <c r="I52" s="346">
        <v>3543</v>
      </c>
      <c r="J52" s="347">
        <v>3333</v>
      </c>
      <c r="K52" s="347">
        <v>2992</v>
      </c>
      <c r="L52" s="347">
        <v>2740</v>
      </c>
      <c r="M52" s="348">
        <v>2630</v>
      </c>
    </row>
    <row r="53" spans="2:13" ht="27.75" customHeight="1" thickBot="1" x14ac:dyDescent="0.2">
      <c r="B53" s="1199" t="s">
        <v>19</v>
      </c>
      <c r="C53" s="1200"/>
      <c r="D53" s="110"/>
      <c r="E53" s="1201" t="s">
        <v>44</v>
      </c>
      <c r="F53" s="1201"/>
      <c r="G53" s="1201"/>
      <c r="H53" s="1202"/>
      <c r="I53" s="349">
        <v>404</v>
      </c>
      <c r="J53" s="350">
        <v>-673</v>
      </c>
      <c r="K53" s="350">
        <v>-1322</v>
      </c>
      <c r="L53" s="350">
        <v>-1934</v>
      </c>
      <c r="M53" s="351">
        <v>-2084</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Us0/IeXyTBhO4ue37NBDLZqr+ICCHZ5qWh1CC5SiCQvrWRbR+waLMQgIWDgUgwbxhuinSc3tCXny0xW/dwg+hA==" saltValue="jBgPU0iXXREjHir+tLnh1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sqref="A1:A1048576"/>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352">
        <v>2078</v>
      </c>
      <c r="G55" s="352">
        <v>2012</v>
      </c>
      <c r="H55" s="353">
        <v>2071</v>
      </c>
    </row>
    <row r="56" spans="2:8" ht="52.5" customHeight="1" x14ac:dyDescent="0.15">
      <c r="B56" s="122"/>
      <c r="C56" s="1213" t="s">
        <v>47</v>
      </c>
      <c r="D56" s="1213"/>
      <c r="E56" s="1214"/>
      <c r="F56" s="354" t="s">
        <v>487</v>
      </c>
      <c r="G56" s="354" t="s">
        <v>487</v>
      </c>
      <c r="H56" s="355" t="s">
        <v>487</v>
      </c>
    </row>
    <row r="57" spans="2:8" ht="53.25" customHeight="1" x14ac:dyDescent="0.15">
      <c r="B57" s="122"/>
      <c r="C57" s="1215" t="s">
        <v>48</v>
      </c>
      <c r="D57" s="1215"/>
      <c r="E57" s="1216"/>
      <c r="F57" s="356">
        <v>4144</v>
      </c>
      <c r="G57" s="356">
        <v>4420</v>
      </c>
      <c r="H57" s="357">
        <v>4086</v>
      </c>
    </row>
    <row r="58" spans="2:8" ht="45.75" customHeight="1" x14ac:dyDescent="0.15">
      <c r="B58" s="123"/>
      <c r="C58" s="1203" t="s">
        <v>560</v>
      </c>
      <c r="D58" s="1204"/>
      <c r="E58" s="1205"/>
      <c r="F58" s="358">
        <v>2616</v>
      </c>
      <c r="G58" s="358">
        <v>2579</v>
      </c>
      <c r="H58" s="359">
        <v>2490</v>
      </c>
    </row>
    <row r="59" spans="2:8" ht="45.75" customHeight="1" x14ac:dyDescent="0.15">
      <c r="B59" s="123"/>
      <c r="C59" s="1203" t="s">
        <v>561</v>
      </c>
      <c r="D59" s="1204"/>
      <c r="E59" s="1205"/>
      <c r="F59" s="358">
        <v>637</v>
      </c>
      <c r="G59" s="358">
        <v>787</v>
      </c>
      <c r="H59" s="359">
        <v>887</v>
      </c>
    </row>
    <row r="60" spans="2:8" ht="45.75" customHeight="1" x14ac:dyDescent="0.15">
      <c r="B60" s="123"/>
      <c r="C60" s="1203" t="s">
        <v>562</v>
      </c>
      <c r="D60" s="1204"/>
      <c r="E60" s="1205"/>
      <c r="F60" s="358">
        <v>376</v>
      </c>
      <c r="G60" s="358">
        <v>593</v>
      </c>
      <c r="H60" s="359">
        <v>283</v>
      </c>
    </row>
    <row r="61" spans="2:8" ht="45.75" customHeight="1" x14ac:dyDescent="0.15">
      <c r="B61" s="123"/>
      <c r="C61" s="1203" t="s">
        <v>563</v>
      </c>
      <c r="D61" s="1204"/>
      <c r="E61" s="1205"/>
      <c r="F61" s="358">
        <v>170</v>
      </c>
      <c r="G61" s="358">
        <v>152</v>
      </c>
      <c r="H61" s="359">
        <v>135</v>
      </c>
    </row>
    <row r="62" spans="2:8" ht="45.75" customHeight="1" thickBot="1" x14ac:dyDescent="0.2">
      <c r="B62" s="124"/>
      <c r="C62" s="1206" t="s">
        <v>564</v>
      </c>
      <c r="D62" s="1207"/>
      <c r="E62" s="1208"/>
      <c r="F62" s="360">
        <v>129</v>
      </c>
      <c r="G62" s="360">
        <v>129</v>
      </c>
      <c r="H62" s="361">
        <v>122</v>
      </c>
    </row>
    <row r="63" spans="2:8" ht="52.5" customHeight="1" thickBot="1" x14ac:dyDescent="0.2">
      <c r="B63" s="125"/>
      <c r="C63" s="1209" t="s">
        <v>49</v>
      </c>
      <c r="D63" s="1209"/>
      <c r="E63" s="1210"/>
      <c r="F63" s="362">
        <v>6221</v>
      </c>
      <c r="G63" s="362">
        <v>6432</v>
      </c>
      <c r="H63" s="363">
        <v>6157</v>
      </c>
    </row>
    <row r="64" spans="2:8" x14ac:dyDescent="0.15"/>
  </sheetData>
  <sheetProtection algorithmName="SHA-512" hashValue="RaTcaUIizNBuH5iS7HSrSXv3edHOcKZ5VtXD0hP1wPQ+LIDAne0+xp49INE1QtdC9jsaYWRmBVhm0y7Ebmzq6A==" saltValue="IuZ78mzUNhopuHW593nF8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73744</v>
      </c>
      <c r="E3" s="144"/>
      <c r="F3" s="145">
        <v>52068</v>
      </c>
      <c r="G3" s="146"/>
      <c r="H3" s="147"/>
    </row>
    <row r="4" spans="1:8" x14ac:dyDescent="0.15">
      <c r="A4" s="148"/>
      <c r="B4" s="149"/>
      <c r="C4" s="150"/>
      <c r="D4" s="151">
        <v>48626</v>
      </c>
      <c r="E4" s="152"/>
      <c r="F4" s="153">
        <v>26936</v>
      </c>
      <c r="G4" s="154"/>
      <c r="H4" s="155"/>
    </row>
    <row r="5" spans="1:8" x14ac:dyDescent="0.15">
      <c r="A5" s="136" t="s">
        <v>519</v>
      </c>
      <c r="B5" s="141"/>
      <c r="C5" s="142"/>
      <c r="D5" s="143">
        <v>65678</v>
      </c>
      <c r="E5" s="144"/>
      <c r="F5" s="145">
        <v>47161</v>
      </c>
      <c r="G5" s="146"/>
      <c r="H5" s="147"/>
    </row>
    <row r="6" spans="1:8" x14ac:dyDescent="0.15">
      <c r="A6" s="148"/>
      <c r="B6" s="149"/>
      <c r="C6" s="150"/>
      <c r="D6" s="151">
        <v>40919</v>
      </c>
      <c r="E6" s="152"/>
      <c r="F6" s="153">
        <v>24595</v>
      </c>
      <c r="G6" s="154"/>
      <c r="H6" s="155"/>
    </row>
    <row r="7" spans="1:8" x14ac:dyDescent="0.15">
      <c r="A7" s="136" t="s">
        <v>520</v>
      </c>
      <c r="B7" s="141"/>
      <c r="C7" s="142"/>
      <c r="D7" s="143">
        <v>48003</v>
      </c>
      <c r="E7" s="144"/>
      <c r="F7" s="145">
        <v>43423</v>
      </c>
      <c r="G7" s="146"/>
      <c r="H7" s="147"/>
    </row>
    <row r="8" spans="1:8" x14ac:dyDescent="0.15">
      <c r="A8" s="148"/>
      <c r="B8" s="149"/>
      <c r="C8" s="150"/>
      <c r="D8" s="151">
        <v>33810</v>
      </c>
      <c r="E8" s="152"/>
      <c r="F8" s="153">
        <v>22207</v>
      </c>
      <c r="G8" s="154"/>
      <c r="H8" s="155"/>
    </row>
    <row r="9" spans="1:8" x14ac:dyDescent="0.15">
      <c r="A9" s="136" t="s">
        <v>521</v>
      </c>
      <c r="B9" s="141"/>
      <c r="C9" s="142"/>
      <c r="D9" s="143">
        <v>31675</v>
      </c>
      <c r="E9" s="144"/>
      <c r="F9" s="145">
        <v>45265</v>
      </c>
      <c r="G9" s="146"/>
      <c r="H9" s="147"/>
    </row>
    <row r="10" spans="1:8" x14ac:dyDescent="0.15">
      <c r="A10" s="148"/>
      <c r="B10" s="149"/>
      <c r="C10" s="150"/>
      <c r="D10" s="151">
        <v>27132</v>
      </c>
      <c r="E10" s="152"/>
      <c r="F10" s="153">
        <v>22600</v>
      </c>
      <c r="G10" s="154"/>
      <c r="H10" s="155"/>
    </row>
    <row r="11" spans="1:8" x14ac:dyDescent="0.15">
      <c r="A11" s="136" t="s">
        <v>522</v>
      </c>
      <c r="B11" s="141"/>
      <c r="C11" s="142"/>
      <c r="D11" s="143">
        <v>55066</v>
      </c>
      <c r="E11" s="144"/>
      <c r="F11" s="145">
        <v>54621</v>
      </c>
      <c r="G11" s="146"/>
      <c r="H11" s="147"/>
    </row>
    <row r="12" spans="1:8" x14ac:dyDescent="0.15">
      <c r="A12" s="148"/>
      <c r="B12" s="149"/>
      <c r="C12" s="156"/>
      <c r="D12" s="151">
        <v>48684</v>
      </c>
      <c r="E12" s="152"/>
      <c r="F12" s="153">
        <v>30892</v>
      </c>
      <c r="G12" s="154"/>
      <c r="H12" s="155"/>
    </row>
    <row r="13" spans="1:8" x14ac:dyDescent="0.15">
      <c r="A13" s="136"/>
      <c r="B13" s="141"/>
      <c r="C13" s="157"/>
      <c r="D13" s="158">
        <v>54833</v>
      </c>
      <c r="E13" s="159"/>
      <c r="F13" s="160">
        <v>48508</v>
      </c>
      <c r="G13" s="161"/>
      <c r="H13" s="147"/>
    </row>
    <row r="14" spans="1:8" x14ac:dyDescent="0.15">
      <c r="A14" s="148"/>
      <c r="B14" s="149"/>
      <c r="C14" s="150"/>
      <c r="D14" s="151">
        <v>39834</v>
      </c>
      <c r="E14" s="152"/>
      <c r="F14" s="153">
        <v>25446</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5.45</v>
      </c>
      <c r="C19" s="162">
        <f>ROUND(VALUE(SUBSTITUTE(実質収支比率等に係る経年分析!G$48,"▲","-")),2)</f>
        <v>9.25</v>
      </c>
      <c r="D19" s="162">
        <f>ROUND(VALUE(SUBSTITUTE(実質収支比率等に係る経年分析!H$48,"▲","-")),2)</f>
        <v>6.37</v>
      </c>
      <c r="E19" s="162">
        <f>ROUND(VALUE(SUBSTITUTE(実質収支比率等に係る経年分析!I$48,"▲","-")),2)</f>
        <v>5.62</v>
      </c>
      <c r="F19" s="162">
        <f>ROUND(VALUE(SUBSTITUTE(実質収支比率等に係る経年分析!J$48,"▲","-")),2)</f>
        <v>6.01</v>
      </c>
    </row>
    <row r="20" spans="1:11" x14ac:dyDescent="0.15">
      <c r="A20" s="162" t="s">
        <v>53</v>
      </c>
      <c r="B20" s="162">
        <f>ROUND(VALUE(SUBSTITUTE(実質収支比率等に係る経年分析!F$47,"▲","-")),2)</f>
        <v>14.37</v>
      </c>
      <c r="C20" s="162">
        <f>ROUND(VALUE(SUBSTITUTE(実質収支比率等に係る経年分析!G$47,"▲","-")),2)</f>
        <v>23.62</v>
      </c>
      <c r="D20" s="162">
        <f>ROUND(VALUE(SUBSTITUTE(実質収支比率等に係る経年分析!H$47,"▲","-")),2)</f>
        <v>28.49</v>
      </c>
      <c r="E20" s="162">
        <f>ROUND(VALUE(SUBSTITUTE(実質収支比率等に係る経年分析!I$47,"▲","-")),2)</f>
        <v>26.71</v>
      </c>
      <c r="F20" s="162">
        <f>ROUND(VALUE(SUBSTITUTE(実質収支比率等に係る経年分析!J$47,"▲","-")),2)</f>
        <v>27.14</v>
      </c>
    </row>
    <row r="21" spans="1:11" x14ac:dyDescent="0.15">
      <c r="A21" s="162" t="s">
        <v>54</v>
      </c>
      <c r="B21" s="162">
        <f>IF(ISNUMBER(VALUE(SUBSTITUTE(実質収支比率等に係る経年分析!F$49,"▲","-"))),ROUND(VALUE(SUBSTITUTE(実質収支比率等に係る経年分析!F$49,"▲","-")),2),NA())</f>
        <v>-4.66</v>
      </c>
      <c r="C21" s="162">
        <f>IF(ISNUMBER(VALUE(SUBSTITUTE(実質収支比率等に係る経年分析!G$49,"▲","-"))),ROUND(VALUE(SUBSTITUTE(実質収支比率等に係る経年分析!G$49,"▲","-")),2),NA())</f>
        <v>13.69</v>
      </c>
      <c r="D21" s="162">
        <f>IF(ISNUMBER(VALUE(SUBSTITUTE(実質収支比率等に係る経年分析!H$49,"▲","-"))),ROUND(VALUE(SUBSTITUTE(実質収支比率等に係る経年分析!H$49,"▲","-")),2),NA())</f>
        <v>1.64</v>
      </c>
      <c r="E21" s="162">
        <f>IF(ISNUMBER(VALUE(SUBSTITUTE(実質収支比率等に係る経年分析!I$49,"▲","-"))),ROUND(VALUE(SUBSTITUTE(実質収支比率等に係る経年分析!I$49,"▲","-")),2),NA())</f>
        <v>-1.42</v>
      </c>
      <c r="F21" s="162">
        <f>IF(ISNUMBER(VALUE(SUBSTITUTE(実質収支比率等に係る経年分析!J$49,"▲","-"))),ROUND(VALUE(SUBSTITUTE(実質収支比率等に係る経年分析!J$49,"▲","-")),2),NA())</f>
        <v>1.24</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瑞穂町介護保険特別会計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0.84</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0.01</v>
      </c>
    </row>
    <row r="32" spans="1:11" x14ac:dyDescent="0.15">
      <c r="A32" s="163" t="str">
        <f>IF(連結実質赤字比率に係る赤字・黒字の構成分析!C$38="",NA(),連結実質赤字比率に係る赤字・黒字の構成分析!C$38)</f>
        <v>瑞穂町後期高齢者医療特別会計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0.09</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0.11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0.14000000000000001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0.16</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0.14000000000000001</v>
      </c>
    </row>
    <row r="33" spans="1:16" x14ac:dyDescent="0.15">
      <c r="A33" s="163" t="str">
        <f>IF(連結実質赤字比率に係る赤字・黒字の構成分析!C$37="",NA(),連結実質赤字比率に係る赤字・黒字の構成分析!C$37)</f>
        <v>福生都市計画瑞穂町箱根ケ崎駅西土地区画整理事業特別会計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0.48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0.35</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0.49</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0.43</v>
      </c>
    </row>
    <row r="34" spans="1:16" x14ac:dyDescent="0.15">
      <c r="A34" s="163" t="str">
        <f>IF(連結実質赤字比率に係る赤字・黒字の構成分析!C$36="",NA(),連結実質赤字比率に係る赤字・黒字の構成分析!C$36)</f>
        <v>瑞穂町国民健康保険特別会計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0.41</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0.49</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0.09</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0.45</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0.57999999999999996</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5.45</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8.76</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5.12</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5.57</v>
      </c>
    </row>
    <row r="36" spans="1:16" x14ac:dyDescent="0.15">
      <c r="A36" s="163" t="str">
        <f>IF(連結実質赤字比率に係る赤字・黒字の構成分析!C$34="",NA(),連結実質赤字比率に係る赤字・黒字の構成分析!C$34)</f>
        <v>瑞穂町下水道事業会計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1.37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2.4300000000000002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3.28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4.4400000000000004</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5.69</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687</v>
      </c>
      <c r="E42" s="164"/>
      <c r="F42" s="164"/>
      <c r="G42" s="164">
        <f>'実質公債費比率（分子）の構造'!L$52</f>
        <v>704</v>
      </c>
      <c r="H42" s="164"/>
      <c r="I42" s="164"/>
      <c r="J42" s="164">
        <f>'実質公債費比率（分子）の構造'!M$52</f>
        <v>787</v>
      </c>
      <c r="K42" s="164"/>
      <c r="L42" s="164"/>
      <c r="M42" s="164">
        <f>'実質公債費比率（分子）の構造'!N$52</f>
        <v>754</v>
      </c>
      <c r="N42" s="164"/>
      <c r="O42" s="164"/>
      <c r="P42" s="164">
        <f>'実質公債費比率（分子）の構造'!O$52</f>
        <v>680</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1</v>
      </c>
      <c r="C44" s="164"/>
      <c r="D44" s="164"/>
      <c r="E44" s="164">
        <f>'実質公債費比率（分子）の構造'!L$50</f>
        <v>1</v>
      </c>
      <c r="F44" s="164"/>
      <c r="G44" s="164"/>
      <c r="H44" s="164">
        <f>'実質公債費比率（分子）の構造'!M$50</f>
        <v>2</v>
      </c>
      <c r="I44" s="164"/>
      <c r="J44" s="164"/>
      <c r="K44" s="164">
        <f>'実質公債費比率（分子）の構造'!N$50</f>
        <v>2</v>
      </c>
      <c r="L44" s="164"/>
      <c r="M44" s="164"/>
      <c r="N44" s="164">
        <f>'実質公債費比率（分子）の構造'!O$50</f>
        <v>3</v>
      </c>
      <c r="O44" s="164"/>
      <c r="P44" s="164"/>
    </row>
    <row r="45" spans="1:16" x14ac:dyDescent="0.15">
      <c r="A45" s="164" t="s">
        <v>63</v>
      </c>
      <c r="B45" s="164">
        <f>'実質公債費比率（分子）の構造'!K$49</f>
        <v>139</v>
      </c>
      <c r="C45" s="164"/>
      <c r="D45" s="164"/>
      <c r="E45" s="164">
        <f>'実質公債費比率（分子）の構造'!L$49</f>
        <v>121</v>
      </c>
      <c r="F45" s="164"/>
      <c r="G45" s="164"/>
      <c r="H45" s="164">
        <f>'実質公債費比率（分子）の構造'!M$49</f>
        <v>125</v>
      </c>
      <c r="I45" s="164"/>
      <c r="J45" s="164"/>
      <c r="K45" s="164">
        <f>'実質公債費比率（分子）の構造'!N$49</f>
        <v>114</v>
      </c>
      <c r="L45" s="164"/>
      <c r="M45" s="164"/>
      <c r="N45" s="164">
        <f>'実質公債費比率（分子）の構造'!O$49</f>
        <v>112</v>
      </c>
      <c r="O45" s="164"/>
      <c r="P45" s="164"/>
    </row>
    <row r="46" spans="1:16" x14ac:dyDescent="0.15">
      <c r="A46" s="164" t="s">
        <v>64</v>
      </c>
      <c r="B46" s="164">
        <f>'実質公債費比率（分子）の構造'!K$48</f>
        <v>95</v>
      </c>
      <c r="C46" s="164"/>
      <c r="D46" s="164"/>
      <c r="E46" s="164">
        <f>'実質公債費比率（分子）の構造'!L$48</f>
        <v>99</v>
      </c>
      <c r="F46" s="164"/>
      <c r="G46" s="164"/>
      <c r="H46" s="164">
        <f>'実質公債費比率（分子）の構造'!M$48</f>
        <v>91</v>
      </c>
      <c r="I46" s="164"/>
      <c r="J46" s="164"/>
      <c r="K46" s="164">
        <f>'実質公債費比率（分子）の構造'!N$48</f>
        <v>91</v>
      </c>
      <c r="L46" s="164"/>
      <c r="M46" s="164"/>
      <c r="N46" s="164">
        <f>'実質公債費比率（分子）の構造'!O$48</f>
        <v>95</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516</v>
      </c>
      <c r="C49" s="164"/>
      <c r="D49" s="164"/>
      <c r="E49" s="164">
        <f>'実質公債費比率（分子）の構造'!L$45</f>
        <v>550</v>
      </c>
      <c r="F49" s="164"/>
      <c r="G49" s="164"/>
      <c r="H49" s="164">
        <f>'実質公債費比率（分子）の構造'!M$45</f>
        <v>605</v>
      </c>
      <c r="I49" s="164"/>
      <c r="J49" s="164"/>
      <c r="K49" s="164">
        <f>'実質公債費比率（分子）の構造'!N$45</f>
        <v>651</v>
      </c>
      <c r="L49" s="164"/>
      <c r="M49" s="164"/>
      <c r="N49" s="164">
        <f>'実質公債費比率（分子）の構造'!O$45</f>
        <v>642</v>
      </c>
      <c r="O49" s="164"/>
      <c r="P49" s="164"/>
    </row>
    <row r="50" spans="1:16" x14ac:dyDescent="0.15">
      <c r="A50" s="164" t="s">
        <v>67</v>
      </c>
      <c r="B50" s="164" t="e">
        <f>NA()</f>
        <v>#N/A</v>
      </c>
      <c r="C50" s="164">
        <f>IF(ISNUMBER('実質公債費比率（分子）の構造'!K$53),'実質公債費比率（分子）の構造'!K$53,NA())</f>
        <v>64</v>
      </c>
      <c r="D50" s="164" t="e">
        <f>NA()</f>
        <v>#N/A</v>
      </c>
      <c r="E50" s="164" t="e">
        <f>NA()</f>
        <v>#N/A</v>
      </c>
      <c r="F50" s="164">
        <f>IF(ISNUMBER('実質公債費比率（分子）の構造'!L$53),'実質公債費比率（分子）の構造'!L$53,NA())</f>
        <v>67</v>
      </c>
      <c r="G50" s="164" t="e">
        <f>NA()</f>
        <v>#N/A</v>
      </c>
      <c r="H50" s="164" t="e">
        <f>NA()</f>
        <v>#N/A</v>
      </c>
      <c r="I50" s="164">
        <f>IF(ISNUMBER('実質公債費比率（分子）の構造'!M$53),'実質公債費比率（分子）の構造'!M$53,NA())</f>
        <v>36</v>
      </c>
      <c r="J50" s="164" t="e">
        <f>NA()</f>
        <v>#N/A</v>
      </c>
      <c r="K50" s="164" t="e">
        <f>NA()</f>
        <v>#N/A</v>
      </c>
      <c r="L50" s="164">
        <f>IF(ISNUMBER('実質公債費比率（分子）の構造'!N$53),'実質公債費比率（分子）の構造'!N$53,NA())</f>
        <v>104</v>
      </c>
      <c r="M50" s="164" t="e">
        <f>NA()</f>
        <v>#N/A</v>
      </c>
      <c r="N50" s="164" t="e">
        <f>NA()</f>
        <v>#N/A</v>
      </c>
      <c r="O50" s="164">
        <f>IF(ISNUMBER('実質公債費比率（分子）の構造'!O$53),'実質公債費比率（分子）の構造'!O$53,NA())</f>
        <v>172</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3543</v>
      </c>
      <c r="E56" s="163"/>
      <c r="F56" s="163"/>
      <c r="G56" s="163">
        <f>'将来負担比率（分子）の構造'!J$52</f>
        <v>3333</v>
      </c>
      <c r="H56" s="163"/>
      <c r="I56" s="163"/>
      <c r="J56" s="163">
        <f>'将来負担比率（分子）の構造'!K$52</f>
        <v>2992</v>
      </c>
      <c r="K56" s="163"/>
      <c r="L56" s="163"/>
      <c r="M56" s="163">
        <f>'将来負担比率（分子）の構造'!L$52</f>
        <v>2740</v>
      </c>
      <c r="N56" s="163"/>
      <c r="O56" s="163"/>
      <c r="P56" s="163">
        <f>'将来負担比率（分子）の構造'!M$52</f>
        <v>2630</v>
      </c>
    </row>
    <row r="57" spans="1:16" x14ac:dyDescent="0.15">
      <c r="A57" s="163" t="s">
        <v>42</v>
      </c>
      <c r="B57" s="163"/>
      <c r="C57" s="163"/>
      <c r="D57" s="163">
        <f>'将来負担比率（分子）の構造'!I$51</f>
        <v>3956</v>
      </c>
      <c r="E57" s="163"/>
      <c r="F57" s="163"/>
      <c r="G57" s="163">
        <f>'将来負担比率（分子）の構造'!J$51</f>
        <v>4322</v>
      </c>
      <c r="H57" s="163"/>
      <c r="I57" s="163"/>
      <c r="J57" s="163">
        <f>'将来負担比率（分子）の構造'!K$51</f>
        <v>4344</v>
      </c>
      <c r="K57" s="163"/>
      <c r="L57" s="163"/>
      <c r="M57" s="163">
        <f>'将来負担比率（分子）の構造'!L$51</f>
        <v>4622</v>
      </c>
      <c r="N57" s="163"/>
      <c r="O57" s="163"/>
      <c r="P57" s="163">
        <f>'将来負担比率（分子）の構造'!M$51</f>
        <v>4836</v>
      </c>
    </row>
    <row r="58" spans="1:16" x14ac:dyDescent="0.15">
      <c r="A58" s="163" t="s">
        <v>41</v>
      </c>
      <c r="B58" s="163"/>
      <c r="C58" s="163"/>
      <c r="D58" s="163">
        <f>'将来負担比率（分子）の構造'!I$50</f>
        <v>5018</v>
      </c>
      <c r="E58" s="163"/>
      <c r="F58" s="163"/>
      <c r="G58" s="163">
        <f>'将来負担比率（分子）の構造'!J$50</f>
        <v>5790</v>
      </c>
      <c r="H58" s="163"/>
      <c r="I58" s="163"/>
      <c r="J58" s="163">
        <f>'将来負担比率（分子）の構造'!K$50</f>
        <v>6215</v>
      </c>
      <c r="K58" s="163"/>
      <c r="L58" s="163"/>
      <c r="M58" s="163">
        <f>'将来負担比率（分子）の構造'!L$50</f>
        <v>6166</v>
      </c>
      <c r="N58" s="163"/>
      <c r="O58" s="163"/>
      <c r="P58" s="163">
        <f>'将来負担比率（分子）の構造'!M$50</f>
        <v>6174</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1463</v>
      </c>
      <c r="C62" s="163"/>
      <c r="D62" s="163"/>
      <c r="E62" s="163">
        <f>'将来負担比率（分子）の構造'!J$45</f>
        <v>1552</v>
      </c>
      <c r="F62" s="163"/>
      <c r="G62" s="163"/>
      <c r="H62" s="163">
        <f>'将来負担比率（分子）の構造'!K$45</f>
        <v>1397</v>
      </c>
      <c r="I62" s="163"/>
      <c r="J62" s="163"/>
      <c r="K62" s="163">
        <f>'将来負担比率（分子）の構造'!L$45</f>
        <v>1314</v>
      </c>
      <c r="L62" s="163"/>
      <c r="M62" s="163"/>
      <c r="N62" s="163">
        <f>'将来負担比率（分子）の構造'!M$45</f>
        <v>1330</v>
      </c>
      <c r="O62" s="163"/>
      <c r="P62" s="163"/>
    </row>
    <row r="63" spans="1:16" x14ac:dyDescent="0.15">
      <c r="A63" s="163" t="s">
        <v>34</v>
      </c>
      <c r="B63" s="163">
        <f>'将来負担比率（分子）の構造'!I$44</f>
        <v>914</v>
      </c>
      <c r="C63" s="163"/>
      <c r="D63" s="163"/>
      <c r="E63" s="163">
        <f>'将来負担比率（分子）の構造'!J$44</f>
        <v>847</v>
      </c>
      <c r="F63" s="163"/>
      <c r="G63" s="163"/>
      <c r="H63" s="163">
        <f>'将来負担比率（分子）の構造'!K$44</f>
        <v>926</v>
      </c>
      <c r="I63" s="163"/>
      <c r="J63" s="163"/>
      <c r="K63" s="163">
        <f>'将来負担比率（分子）の構造'!L$44</f>
        <v>892</v>
      </c>
      <c r="L63" s="163"/>
      <c r="M63" s="163"/>
      <c r="N63" s="163">
        <f>'将来負担比率（分子）の構造'!M$44</f>
        <v>837</v>
      </c>
      <c r="O63" s="163"/>
      <c r="P63" s="163"/>
    </row>
    <row r="64" spans="1:16" x14ac:dyDescent="0.15">
      <c r="A64" s="163" t="s">
        <v>33</v>
      </c>
      <c r="B64" s="163">
        <f>'将来負担比率（分子）の構造'!I$43</f>
        <v>1664</v>
      </c>
      <c r="C64" s="163"/>
      <c r="D64" s="163"/>
      <c r="E64" s="163">
        <f>'将来負担比率（分子）の構造'!J$43</f>
        <v>1445</v>
      </c>
      <c r="F64" s="163"/>
      <c r="G64" s="163"/>
      <c r="H64" s="163">
        <f>'将来負担比率（分子）の構造'!K$43</f>
        <v>1190</v>
      </c>
      <c r="I64" s="163"/>
      <c r="J64" s="163"/>
      <c r="K64" s="163">
        <f>'将来負担比率（分子）の構造'!L$43</f>
        <v>1308</v>
      </c>
      <c r="L64" s="163"/>
      <c r="M64" s="163"/>
      <c r="N64" s="163">
        <f>'将来負担比率（分子）の構造'!M$43</f>
        <v>1656</v>
      </c>
      <c r="O64" s="163"/>
      <c r="P64" s="163"/>
    </row>
    <row r="65" spans="1:16" x14ac:dyDescent="0.15">
      <c r="A65" s="163" t="s">
        <v>32</v>
      </c>
      <c r="B65" s="163">
        <f>'将来負担比率（分子）の構造'!I$42</f>
        <v>708</v>
      </c>
      <c r="C65" s="163"/>
      <c r="D65" s="163"/>
      <c r="E65" s="163">
        <f>'将来負担比率（分子）の構造'!J$42</f>
        <v>722</v>
      </c>
      <c r="F65" s="163"/>
      <c r="G65" s="163"/>
      <c r="H65" s="163">
        <f>'将来負担比率（分子）の構造'!K$42</f>
        <v>799</v>
      </c>
      <c r="I65" s="163"/>
      <c r="J65" s="163"/>
      <c r="K65" s="163">
        <f>'将来負担比率（分子）の構造'!L$42</f>
        <v>737</v>
      </c>
      <c r="L65" s="163"/>
      <c r="M65" s="163"/>
      <c r="N65" s="163">
        <f>'将来負担比率（分子）の構造'!M$42</f>
        <v>969</v>
      </c>
      <c r="O65" s="163"/>
      <c r="P65" s="163"/>
    </row>
    <row r="66" spans="1:16" x14ac:dyDescent="0.15">
      <c r="A66" s="163" t="s">
        <v>31</v>
      </c>
      <c r="B66" s="163">
        <f>'将来負担比率（分子）の構造'!I$41</f>
        <v>8172</v>
      </c>
      <c r="C66" s="163"/>
      <c r="D66" s="163"/>
      <c r="E66" s="163">
        <f>'将来負担比率（分子）の構造'!J$41</f>
        <v>8205</v>
      </c>
      <c r="F66" s="163"/>
      <c r="G66" s="163"/>
      <c r="H66" s="163">
        <f>'将来負担比率（分子）の構造'!K$41</f>
        <v>7918</v>
      </c>
      <c r="I66" s="163"/>
      <c r="J66" s="163"/>
      <c r="K66" s="163">
        <f>'将来負担比率（分子）の構造'!L$41</f>
        <v>7344</v>
      </c>
      <c r="L66" s="163"/>
      <c r="M66" s="163"/>
      <c r="N66" s="163">
        <f>'将来負担比率（分子）の構造'!M$41</f>
        <v>6764</v>
      </c>
      <c r="O66" s="163"/>
      <c r="P66" s="163"/>
    </row>
    <row r="67" spans="1:16" x14ac:dyDescent="0.15">
      <c r="A67" s="163" t="s">
        <v>71</v>
      </c>
      <c r="B67" s="163" t="e">
        <f>NA()</f>
        <v>#N/A</v>
      </c>
      <c r="C67" s="163">
        <f>IF(ISNUMBER('将来負担比率（分子）の構造'!I$53), IF('将来負担比率（分子）の構造'!I$53 &lt; 0, 0, '将来負担比率（分子）の構造'!I$53), NA())</f>
        <v>404</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2078</v>
      </c>
      <c r="C72" s="167">
        <f>基金残高に係る経年分析!G55</f>
        <v>2012</v>
      </c>
      <c r="D72" s="167">
        <f>基金残高に係る経年分析!H55</f>
        <v>2071</v>
      </c>
    </row>
    <row r="73" spans="1:16" x14ac:dyDescent="0.15">
      <c r="A73" s="166" t="s">
        <v>74</v>
      </c>
      <c r="B73" s="167" t="str">
        <f>基金残高に係る経年分析!F56</f>
        <v>-</v>
      </c>
      <c r="C73" s="167" t="str">
        <f>基金残高に係る経年分析!G56</f>
        <v>-</v>
      </c>
      <c r="D73" s="167" t="str">
        <f>基金残高に係る経年分析!H56</f>
        <v>-</v>
      </c>
    </row>
    <row r="74" spans="1:16" x14ac:dyDescent="0.15">
      <c r="A74" s="166" t="s">
        <v>75</v>
      </c>
      <c r="B74" s="167">
        <f>基金残高に係る経年分析!F57</f>
        <v>4144</v>
      </c>
      <c r="C74" s="167">
        <f>基金残高に係る経年分析!G57</f>
        <v>4420</v>
      </c>
      <c r="D74" s="167">
        <f>基金残高に係る経年分析!H57</f>
        <v>4086</v>
      </c>
    </row>
  </sheetData>
  <sheetProtection algorithmName="SHA-512" hashValue="uriQncJpPzdzS48DXFweHsdLyn2W1BDxQek6En1zVa/A75hIJZOFBdLv+sYf5MxFfi2rm1GXUpBtgU4nnXlTlA==" saltValue="uYwFw/YWr/iBIi7hBGAwK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31" workbookViewId="0">
      <selection activeCell="DL43" sqref="DL43:DV43"/>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6796440</v>
      </c>
      <c r="S5" s="613"/>
      <c r="T5" s="613"/>
      <c r="U5" s="613"/>
      <c r="V5" s="613"/>
      <c r="W5" s="613"/>
      <c r="X5" s="613"/>
      <c r="Y5" s="614"/>
      <c r="Z5" s="615">
        <v>40.299999999999997</v>
      </c>
      <c r="AA5" s="615"/>
      <c r="AB5" s="615"/>
      <c r="AC5" s="615"/>
      <c r="AD5" s="616">
        <v>6216249</v>
      </c>
      <c r="AE5" s="616"/>
      <c r="AF5" s="616"/>
      <c r="AG5" s="616"/>
      <c r="AH5" s="616"/>
      <c r="AI5" s="616"/>
      <c r="AJ5" s="616"/>
      <c r="AK5" s="616"/>
      <c r="AL5" s="617">
        <v>71.7</v>
      </c>
      <c r="AM5" s="618"/>
      <c r="AN5" s="618"/>
      <c r="AO5" s="619"/>
      <c r="AP5" s="609" t="s">
        <v>217</v>
      </c>
      <c r="AQ5" s="610"/>
      <c r="AR5" s="610"/>
      <c r="AS5" s="610"/>
      <c r="AT5" s="610"/>
      <c r="AU5" s="610"/>
      <c r="AV5" s="610"/>
      <c r="AW5" s="610"/>
      <c r="AX5" s="610"/>
      <c r="AY5" s="610"/>
      <c r="AZ5" s="610"/>
      <c r="BA5" s="610"/>
      <c r="BB5" s="610"/>
      <c r="BC5" s="610"/>
      <c r="BD5" s="610"/>
      <c r="BE5" s="610"/>
      <c r="BF5" s="611"/>
      <c r="BG5" s="623">
        <v>6216249</v>
      </c>
      <c r="BH5" s="624"/>
      <c r="BI5" s="624"/>
      <c r="BJ5" s="624"/>
      <c r="BK5" s="624"/>
      <c r="BL5" s="624"/>
      <c r="BM5" s="624"/>
      <c r="BN5" s="625"/>
      <c r="BO5" s="626">
        <v>91.5</v>
      </c>
      <c r="BP5" s="626"/>
      <c r="BQ5" s="626"/>
      <c r="BR5" s="626"/>
      <c r="BS5" s="627">
        <v>32874</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82468</v>
      </c>
      <c r="S6" s="624"/>
      <c r="T6" s="624"/>
      <c r="U6" s="624"/>
      <c r="V6" s="624"/>
      <c r="W6" s="624"/>
      <c r="X6" s="624"/>
      <c r="Y6" s="625"/>
      <c r="Z6" s="626">
        <v>0.5</v>
      </c>
      <c r="AA6" s="626"/>
      <c r="AB6" s="626"/>
      <c r="AC6" s="626"/>
      <c r="AD6" s="627">
        <v>82468</v>
      </c>
      <c r="AE6" s="627"/>
      <c r="AF6" s="627"/>
      <c r="AG6" s="627"/>
      <c r="AH6" s="627"/>
      <c r="AI6" s="627"/>
      <c r="AJ6" s="627"/>
      <c r="AK6" s="627"/>
      <c r="AL6" s="628">
        <v>1</v>
      </c>
      <c r="AM6" s="629"/>
      <c r="AN6" s="629"/>
      <c r="AO6" s="630"/>
      <c r="AP6" s="620" t="s">
        <v>222</v>
      </c>
      <c r="AQ6" s="621"/>
      <c r="AR6" s="621"/>
      <c r="AS6" s="621"/>
      <c r="AT6" s="621"/>
      <c r="AU6" s="621"/>
      <c r="AV6" s="621"/>
      <c r="AW6" s="621"/>
      <c r="AX6" s="621"/>
      <c r="AY6" s="621"/>
      <c r="AZ6" s="621"/>
      <c r="BA6" s="621"/>
      <c r="BB6" s="621"/>
      <c r="BC6" s="621"/>
      <c r="BD6" s="621"/>
      <c r="BE6" s="621"/>
      <c r="BF6" s="622"/>
      <c r="BG6" s="623">
        <v>6216249</v>
      </c>
      <c r="BH6" s="624"/>
      <c r="BI6" s="624"/>
      <c r="BJ6" s="624"/>
      <c r="BK6" s="624"/>
      <c r="BL6" s="624"/>
      <c r="BM6" s="624"/>
      <c r="BN6" s="625"/>
      <c r="BO6" s="626">
        <v>91.5</v>
      </c>
      <c r="BP6" s="626"/>
      <c r="BQ6" s="626"/>
      <c r="BR6" s="626"/>
      <c r="BS6" s="627">
        <v>32874</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160850</v>
      </c>
      <c r="CS6" s="624"/>
      <c r="CT6" s="624"/>
      <c r="CU6" s="624"/>
      <c r="CV6" s="624"/>
      <c r="CW6" s="624"/>
      <c r="CX6" s="624"/>
      <c r="CY6" s="625"/>
      <c r="CZ6" s="617">
        <v>1</v>
      </c>
      <c r="DA6" s="618"/>
      <c r="DB6" s="618"/>
      <c r="DC6" s="634"/>
      <c r="DD6" s="632" t="s">
        <v>122</v>
      </c>
      <c r="DE6" s="624"/>
      <c r="DF6" s="624"/>
      <c r="DG6" s="624"/>
      <c r="DH6" s="624"/>
      <c r="DI6" s="624"/>
      <c r="DJ6" s="624"/>
      <c r="DK6" s="624"/>
      <c r="DL6" s="624"/>
      <c r="DM6" s="624"/>
      <c r="DN6" s="624"/>
      <c r="DO6" s="624"/>
      <c r="DP6" s="625"/>
      <c r="DQ6" s="632">
        <v>160850</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10538</v>
      </c>
      <c r="S7" s="624"/>
      <c r="T7" s="624"/>
      <c r="U7" s="624"/>
      <c r="V7" s="624"/>
      <c r="W7" s="624"/>
      <c r="X7" s="624"/>
      <c r="Y7" s="625"/>
      <c r="Z7" s="626">
        <v>0.1</v>
      </c>
      <c r="AA7" s="626"/>
      <c r="AB7" s="626"/>
      <c r="AC7" s="626"/>
      <c r="AD7" s="627">
        <v>10538</v>
      </c>
      <c r="AE7" s="627"/>
      <c r="AF7" s="627"/>
      <c r="AG7" s="627"/>
      <c r="AH7" s="627"/>
      <c r="AI7" s="627"/>
      <c r="AJ7" s="627"/>
      <c r="AK7" s="627"/>
      <c r="AL7" s="628">
        <v>0.1</v>
      </c>
      <c r="AM7" s="629"/>
      <c r="AN7" s="629"/>
      <c r="AO7" s="630"/>
      <c r="AP7" s="620" t="s">
        <v>225</v>
      </c>
      <c r="AQ7" s="621"/>
      <c r="AR7" s="621"/>
      <c r="AS7" s="621"/>
      <c r="AT7" s="621"/>
      <c r="AU7" s="621"/>
      <c r="AV7" s="621"/>
      <c r="AW7" s="621"/>
      <c r="AX7" s="621"/>
      <c r="AY7" s="621"/>
      <c r="AZ7" s="621"/>
      <c r="BA7" s="621"/>
      <c r="BB7" s="621"/>
      <c r="BC7" s="621"/>
      <c r="BD7" s="621"/>
      <c r="BE7" s="621"/>
      <c r="BF7" s="622"/>
      <c r="BG7" s="623">
        <v>2182207</v>
      </c>
      <c r="BH7" s="624"/>
      <c r="BI7" s="624"/>
      <c r="BJ7" s="624"/>
      <c r="BK7" s="624"/>
      <c r="BL7" s="624"/>
      <c r="BM7" s="624"/>
      <c r="BN7" s="625"/>
      <c r="BO7" s="626">
        <v>32.1</v>
      </c>
      <c r="BP7" s="626"/>
      <c r="BQ7" s="626"/>
      <c r="BR7" s="626"/>
      <c r="BS7" s="627">
        <v>32874</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2205366</v>
      </c>
      <c r="CS7" s="624"/>
      <c r="CT7" s="624"/>
      <c r="CU7" s="624"/>
      <c r="CV7" s="624"/>
      <c r="CW7" s="624"/>
      <c r="CX7" s="624"/>
      <c r="CY7" s="625"/>
      <c r="CZ7" s="626">
        <v>13.5</v>
      </c>
      <c r="DA7" s="626"/>
      <c r="DB7" s="626"/>
      <c r="DC7" s="626"/>
      <c r="DD7" s="632">
        <v>64803</v>
      </c>
      <c r="DE7" s="624"/>
      <c r="DF7" s="624"/>
      <c r="DG7" s="624"/>
      <c r="DH7" s="624"/>
      <c r="DI7" s="624"/>
      <c r="DJ7" s="624"/>
      <c r="DK7" s="624"/>
      <c r="DL7" s="624"/>
      <c r="DM7" s="624"/>
      <c r="DN7" s="624"/>
      <c r="DO7" s="624"/>
      <c r="DP7" s="625"/>
      <c r="DQ7" s="632">
        <v>1885141</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54151</v>
      </c>
      <c r="S8" s="624"/>
      <c r="T8" s="624"/>
      <c r="U8" s="624"/>
      <c r="V8" s="624"/>
      <c r="W8" s="624"/>
      <c r="X8" s="624"/>
      <c r="Y8" s="625"/>
      <c r="Z8" s="626">
        <v>0.3</v>
      </c>
      <c r="AA8" s="626"/>
      <c r="AB8" s="626"/>
      <c r="AC8" s="626"/>
      <c r="AD8" s="627">
        <v>54151</v>
      </c>
      <c r="AE8" s="627"/>
      <c r="AF8" s="627"/>
      <c r="AG8" s="627"/>
      <c r="AH8" s="627"/>
      <c r="AI8" s="627"/>
      <c r="AJ8" s="627"/>
      <c r="AK8" s="627"/>
      <c r="AL8" s="628">
        <v>0.6</v>
      </c>
      <c r="AM8" s="629"/>
      <c r="AN8" s="629"/>
      <c r="AO8" s="630"/>
      <c r="AP8" s="620" t="s">
        <v>228</v>
      </c>
      <c r="AQ8" s="621"/>
      <c r="AR8" s="621"/>
      <c r="AS8" s="621"/>
      <c r="AT8" s="621"/>
      <c r="AU8" s="621"/>
      <c r="AV8" s="621"/>
      <c r="AW8" s="621"/>
      <c r="AX8" s="621"/>
      <c r="AY8" s="621"/>
      <c r="AZ8" s="621"/>
      <c r="BA8" s="621"/>
      <c r="BB8" s="621"/>
      <c r="BC8" s="621"/>
      <c r="BD8" s="621"/>
      <c r="BE8" s="621"/>
      <c r="BF8" s="622"/>
      <c r="BG8" s="623">
        <v>51207</v>
      </c>
      <c r="BH8" s="624"/>
      <c r="BI8" s="624"/>
      <c r="BJ8" s="624"/>
      <c r="BK8" s="624"/>
      <c r="BL8" s="624"/>
      <c r="BM8" s="624"/>
      <c r="BN8" s="625"/>
      <c r="BO8" s="626">
        <v>0.8</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7263595</v>
      </c>
      <c r="CS8" s="624"/>
      <c r="CT8" s="624"/>
      <c r="CU8" s="624"/>
      <c r="CV8" s="624"/>
      <c r="CW8" s="624"/>
      <c r="CX8" s="624"/>
      <c r="CY8" s="625"/>
      <c r="CZ8" s="626">
        <v>44.3</v>
      </c>
      <c r="DA8" s="626"/>
      <c r="DB8" s="626"/>
      <c r="DC8" s="626"/>
      <c r="DD8" s="632">
        <v>843606</v>
      </c>
      <c r="DE8" s="624"/>
      <c r="DF8" s="624"/>
      <c r="DG8" s="624"/>
      <c r="DH8" s="624"/>
      <c r="DI8" s="624"/>
      <c r="DJ8" s="624"/>
      <c r="DK8" s="624"/>
      <c r="DL8" s="624"/>
      <c r="DM8" s="624"/>
      <c r="DN8" s="624"/>
      <c r="DO8" s="624"/>
      <c r="DP8" s="625"/>
      <c r="DQ8" s="632">
        <v>3579340</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78831</v>
      </c>
      <c r="S9" s="624"/>
      <c r="T9" s="624"/>
      <c r="U9" s="624"/>
      <c r="V9" s="624"/>
      <c r="W9" s="624"/>
      <c r="X9" s="624"/>
      <c r="Y9" s="625"/>
      <c r="Z9" s="626">
        <v>0.5</v>
      </c>
      <c r="AA9" s="626"/>
      <c r="AB9" s="626"/>
      <c r="AC9" s="626"/>
      <c r="AD9" s="627">
        <v>78831</v>
      </c>
      <c r="AE9" s="627"/>
      <c r="AF9" s="627"/>
      <c r="AG9" s="627"/>
      <c r="AH9" s="627"/>
      <c r="AI9" s="627"/>
      <c r="AJ9" s="627"/>
      <c r="AK9" s="627"/>
      <c r="AL9" s="628">
        <v>0.9</v>
      </c>
      <c r="AM9" s="629"/>
      <c r="AN9" s="629"/>
      <c r="AO9" s="630"/>
      <c r="AP9" s="620" t="s">
        <v>231</v>
      </c>
      <c r="AQ9" s="621"/>
      <c r="AR9" s="621"/>
      <c r="AS9" s="621"/>
      <c r="AT9" s="621"/>
      <c r="AU9" s="621"/>
      <c r="AV9" s="621"/>
      <c r="AW9" s="621"/>
      <c r="AX9" s="621"/>
      <c r="AY9" s="621"/>
      <c r="AZ9" s="621"/>
      <c r="BA9" s="621"/>
      <c r="BB9" s="621"/>
      <c r="BC9" s="621"/>
      <c r="BD9" s="621"/>
      <c r="BE9" s="621"/>
      <c r="BF9" s="622"/>
      <c r="BG9" s="623">
        <v>1687042</v>
      </c>
      <c r="BH9" s="624"/>
      <c r="BI9" s="624"/>
      <c r="BJ9" s="624"/>
      <c r="BK9" s="624"/>
      <c r="BL9" s="624"/>
      <c r="BM9" s="624"/>
      <c r="BN9" s="625"/>
      <c r="BO9" s="626">
        <v>24.8</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1660339</v>
      </c>
      <c r="CS9" s="624"/>
      <c r="CT9" s="624"/>
      <c r="CU9" s="624"/>
      <c r="CV9" s="624"/>
      <c r="CW9" s="624"/>
      <c r="CX9" s="624"/>
      <c r="CY9" s="625"/>
      <c r="CZ9" s="626">
        <v>10.1</v>
      </c>
      <c r="DA9" s="626"/>
      <c r="DB9" s="626"/>
      <c r="DC9" s="626"/>
      <c r="DD9" s="632">
        <v>65857</v>
      </c>
      <c r="DE9" s="624"/>
      <c r="DF9" s="624"/>
      <c r="DG9" s="624"/>
      <c r="DH9" s="624"/>
      <c r="DI9" s="624"/>
      <c r="DJ9" s="624"/>
      <c r="DK9" s="624"/>
      <c r="DL9" s="624"/>
      <c r="DM9" s="624"/>
      <c r="DN9" s="624"/>
      <c r="DO9" s="624"/>
      <c r="DP9" s="625"/>
      <c r="DQ9" s="632">
        <v>1083745</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152853</v>
      </c>
      <c r="BH10" s="624"/>
      <c r="BI10" s="624"/>
      <c r="BJ10" s="624"/>
      <c r="BK10" s="624"/>
      <c r="BL10" s="624"/>
      <c r="BM10" s="624"/>
      <c r="BN10" s="625"/>
      <c r="BO10" s="626">
        <v>2.2000000000000002</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157126</v>
      </c>
      <c r="CS10" s="624"/>
      <c r="CT10" s="624"/>
      <c r="CU10" s="624"/>
      <c r="CV10" s="624"/>
      <c r="CW10" s="624"/>
      <c r="CX10" s="624"/>
      <c r="CY10" s="625"/>
      <c r="CZ10" s="626">
        <v>1</v>
      </c>
      <c r="DA10" s="626"/>
      <c r="DB10" s="626"/>
      <c r="DC10" s="626"/>
      <c r="DD10" s="632" t="s">
        <v>122</v>
      </c>
      <c r="DE10" s="624"/>
      <c r="DF10" s="624"/>
      <c r="DG10" s="624"/>
      <c r="DH10" s="624"/>
      <c r="DI10" s="624"/>
      <c r="DJ10" s="624"/>
      <c r="DK10" s="624"/>
      <c r="DL10" s="624"/>
      <c r="DM10" s="624"/>
      <c r="DN10" s="624"/>
      <c r="DO10" s="624"/>
      <c r="DP10" s="625"/>
      <c r="DQ10" s="632">
        <v>144312</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868540</v>
      </c>
      <c r="S11" s="624"/>
      <c r="T11" s="624"/>
      <c r="U11" s="624"/>
      <c r="V11" s="624"/>
      <c r="W11" s="624"/>
      <c r="X11" s="624"/>
      <c r="Y11" s="625"/>
      <c r="Z11" s="628">
        <v>5.0999999999999996</v>
      </c>
      <c r="AA11" s="629"/>
      <c r="AB11" s="629"/>
      <c r="AC11" s="635"/>
      <c r="AD11" s="632">
        <v>868540</v>
      </c>
      <c r="AE11" s="624"/>
      <c r="AF11" s="624"/>
      <c r="AG11" s="624"/>
      <c r="AH11" s="624"/>
      <c r="AI11" s="624"/>
      <c r="AJ11" s="624"/>
      <c r="AK11" s="625"/>
      <c r="AL11" s="628">
        <v>10</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291105</v>
      </c>
      <c r="BH11" s="624"/>
      <c r="BI11" s="624"/>
      <c r="BJ11" s="624"/>
      <c r="BK11" s="624"/>
      <c r="BL11" s="624"/>
      <c r="BM11" s="624"/>
      <c r="BN11" s="625"/>
      <c r="BO11" s="626">
        <v>4.3</v>
      </c>
      <c r="BP11" s="626"/>
      <c r="BQ11" s="626"/>
      <c r="BR11" s="626"/>
      <c r="BS11" s="627">
        <v>32874</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96919</v>
      </c>
      <c r="CS11" s="624"/>
      <c r="CT11" s="624"/>
      <c r="CU11" s="624"/>
      <c r="CV11" s="624"/>
      <c r="CW11" s="624"/>
      <c r="CX11" s="624"/>
      <c r="CY11" s="625"/>
      <c r="CZ11" s="626">
        <v>0.6</v>
      </c>
      <c r="DA11" s="626"/>
      <c r="DB11" s="626"/>
      <c r="DC11" s="626"/>
      <c r="DD11" s="632">
        <v>36174</v>
      </c>
      <c r="DE11" s="624"/>
      <c r="DF11" s="624"/>
      <c r="DG11" s="624"/>
      <c r="DH11" s="624"/>
      <c r="DI11" s="624"/>
      <c r="DJ11" s="624"/>
      <c r="DK11" s="624"/>
      <c r="DL11" s="624"/>
      <c r="DM11" s="624"/>
      <c r="DN11" s="624"/>
      <c r="DO11" s="624"/>
      <c r="DP11" s="625"/>
      <c r="DQ11" s="632">
        <v>52849</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3456960</v>
      </c>
      <c r="BH12" s="624"/>
      <c r="BI12" s="624"/>
      <c r="BJ12" s="624"/>
      <c r="BK12" s="624"/>
      <c r="BL12" s="624"/>
      <c r="BM12" s="624"/>
      <c r="BN12" s="625"/>
      <c r="BO12" s="626">
        <v>50.9</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93517</v>
      </c>
      <c r="CS12" s="624"/>
      <c r="CT12" s="624"/>
      <c r="CU12" s="624"/>
      <c r="CV12" s="624"/>
      <c r="CW12" s="624"/>
      <c r="CX12" s="624"/>
      <c r="CY12" s="625"/>
      <c r="CZ12" s="626">
        <v>0.6</v>
      </c>
      <c r="DA12" s="626"/>
      <c r="DB12" s="626"/>
      <c r="DC12" s="626"/>
      <c r="DD12" s="632" t="s">
        <v>122</v>
      </c>
      <c r="DE12" s="624"/>
      <c r="DF12" s="624"/>
      <c r="DG12" s="624"/>
      <c r="DH12" s="624"/>
      <c r="DI12" s="624"/>
      <c r="DJ12" s="624"/>
      <c r="DK12" s="624"/>
      <c r="DL12" s="624"/>
      <c r="DM12" s="624"/>
      <c r="DN12" s="624"/>
      <c r="DO12" s="624"/>
      <c r="DP12" s="625"/>
      <c r="DQ12" s="632">
        <v>89336</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v>288</v>
      </c>
      <c r="S13" s="624"/>
      <c r="T13" s="624"/>
      <c r="U13" s="624"/>
      <c r="V13" s="624"/>
      <c r="W13" s="624"/>
      <c r="X13" s="624"/>
      <c r="Y13" s="625"/>
      <c r="Z13" s="626">
        <v>0</v>
      </c>
      <c r="AA13" s="626"/>
      <c r="AB13" s="626"/>
      <c r="AC13" s="626"/>
      <c r="AD13" s="627">
        <v>288</v>
      </c>
      <c r="AE13" s="627"/>
      <c r="AF13" s="627"/>
      <c r="AG13" s="627"/>
      <c r="AH13" s="627"/>
      <c r="AI13" s="627"/>
      <c r="AJ13" s="627"/>
      <c r="AK13" s="627"/>
      <c r="AL13" s="628">
        <v>0</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3398595</v>
      </c>
      <c r="BH13" s="624"/>
      <c r="BI13" s="624"/>
      <c r="BJ13" s="624"/>
      <c r="BK13" s="624"/>
      <c r="BL13" s="624"/>
      <c r="BM13" s="624"/>
      <c r="BN13" s="625"/>
      <c r="BO13" s="626">
        <v>50</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1749692</v>
      </c>
      <c r="CS13" s="624"/>
      <c r="CT13" s="624"/>
      <c r="CU13" s="624"/>
      <c r="CV13" s="624"/>
      <c r="CW13" s="624"/>
      <c r="CX13" s="624"/>
      <c r="CY13" s="625"/>
      <c r="CZ13" s="626">
        <v>10.7</v>
      </c>
      <c r="DA13" s="626"/>
      <c r="DB13" s="626"/>
      <c r="DC13" s="626"/>
      <c r="DD13" s="632">
        <v>555745</v>
      </c>
      <c r="DE13" s="624"/>
      <c r="DF13" s="624"/>
      <c r="DG13" s="624"/>
      <c r="DH13" s="624"/>
      <c r="DI13" s="624"/>
      <c r="DJ13" s="624"/>
      <c r="DK13" s="624"/>
      <c r="DL13" s="624"/>
      <c r="DM13" s="624"/>
      <c r="DN13" s="624"/>
      <c r="DO13" s="624"/>
      <c r="DP13" s="625"/>
      <c r="DQ13" s="632">
        <v>1288186</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129698</v>
      </c>
      <c r="BH14" s="624"/>
      <c r="BI14" s="624"/>
      <c r="BJ14" s="624"/>
      <c r="BK14" s="624"/>
      <c r="BL14" s="624"/>
      <c r="BM14" s="624"/>
      <c r="BN14" s="625"/>
      <c r="BO14" s="626">
        <v>1.9</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620571</v>
      </c>
      <c r="CS14" s="624"/>
      <c r="CT14" s="624"/>
      <c r="CU14" s="624"/>
      <c r="CV14" s="624"/>
      <c r="CW14" s="624"/>
      <c r="CX14" s="624"/>
      <c r="CY14" s="625"/>
      <c r="CZ14" s="626">
        <v>3.8</v>
      </c>
      <c r="DA14" s="626"/>
      <c r="DB14" s="626"/>
      <c r="DC14" s="626"/>
      <c r="DD14" s="632">
        <v>16407</v>
      </c>
      <c r="DE14" s="624"/>
      <c r="DF14" s="624"/>
      <c r="DG14" s="624"/>
      <c r="DH14" s="624"/>
      <c r="DI14" s="624"/>
      <c r="DJ14" s="624"/>
      <c r="DK14" s="624"/>
      <c r="DL14" s="624"/>
      <c r="DM14" s="624"/>
      <c r="DN14" s="624"/>
      <c r="DO14" s="624"/>
      <c r="DP14" s="625"/>
      <c r="DQ14" s="632">
        <v>489674</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v>31084</v>
      </c>
      <c r="S15" s="624"/>
      <c r="T15" s="624"/>
      <c r="U15" s="624"/>
      <c r="V15" s="624"/>
      <c r="W15" s="624"/>
      <c r="X15" s="624"/>
      <c r="Y15" s="625"/>
      <c r="Z15" s="626">
        <v>0.2</v>
      </c>
      <c r="AA15" s="626"/>
      <c r="AB15" s="626"/>
      <c r="AC15" s="626"/>
      <c r="AD15" s="627">
        <v>31084</v>
      </c>
      <c r="AE15" s="627"/>
      <c r="AF15" s="627"/>
      <c r="AG15" s="627"/>
      <c r="AH15" s="627"/>
      <c r="AI15" s="627"/>
      <c r="AJ15" s="627"/>
      <c r="AK15" s="627"/>
      <c r="AL15" s="628">
        <v>0.4</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447384</v>
      </c>
      <c r="BH15" s="624"/>
      <c r="BI15" s="624"/>
      <c r="BJ15" s="624"/>
      <c r="BK15" s="624"/>
      <c r="BL15" s="624"/>
      <c r="BM15" s="624"/>
      <c r="BN15" s="625"/>
      <c r="BO15" s="626">
        <v>6.6</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1739433</v>
      </c>
      <c r="CS15" s="624"/>
      <c r="CT15" s="624"/>
      <c r="CU15" s="624"/>
      <c r="CV15" s="624"/>
      <c r="CW15" s="624"/>
      <c r="CX15" s="624"/>
      <c r="CY15" s="625"/>
      <c r="CZ15" s="626">
        <v>10.6</v>
      </c>
      <c r="DA15" s="626"/>
      <c r="DB15" s="626"/>
      <c r="DC15" s="626"/>
      <c r="DD15" s="632">
        <v>180235</v>
      </c>
      <c r="DE15" s="624"/>
      <c r="DF15" s="624"/>
      <c r="DG15" s="624"/>
      <c r="DH15" s="624"/>
      <c r="DI15" s="624"/>
      <c r="DJ15" s="624"/>
      <c r="DK15" s="624"/>
      <c r="DL15" s="624"/>
      <c r="DM15" s="624"/>
      <c r="DN15" s="624"/>
      <c r="DO15" s="624"/>
      <c r="DP15" s="625"/>
      <c r="DQ15" s="632">
        <v>1236876</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239022</v>
      </c>
      <c r="S16" s="624"/>
      <c r="T16" s="624"/>
      <c r="U16" s="624"/>
      <c r="V16" s="624"/>
      <c r="W16" s="624"/>
      <c r="X16" s="624"/>
      <c r="Y16" s="625"/>
      <c r="Z16" s="626">
        <v>1.4</v>
      </c>
      <c r="AA16" s="626"/>
      <c r="AB16" s="626"/>
      <c r="AC16" s="626"/>
      <c r="AD16" s="627">
        <v>239022</v>
      </c>
      <c r="AE16" s="627"/>
      <c r="AF16" s="627"/>
      <c r="AG16" s="627"/>
      <c r="AH16" s="627"/>
      <c r="AI16" s="627"/>
      <c r="AJ16" s="627"/>
      <c r="AK16" s="627"/>
      <c r="AL16" s="628">
        <v>2.8</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185208</v>
      </c>
      <c r="S17" s="624"/>
      <c r="T17" s="624"/>
      <c r="U17" s="624"/>
      <c r="V17" s="624"/>
      <c r="W17" s="624"/>
      <c r="X17" s="624"/>
      <c r="Y17" s="625"/>
      <c r="Z17" s="626">
        <v>1.1000000000000001</v>
      </c>
      <c r="AA17" s="626"/>
      <c r="AB17" s="626"/>
      <c r="AC17" s="626"/>
      <c r="AD17" s="627">
        <v>185208</v>
      </c>
      <c r="AE17" s="627"/>
      <c r="AF17" s="627"/>
      <c r="AG17" s="627"/>
      <c r="AH17" s="627"/>
      <c r="AI17" s="627"/>
      <c r="AJ17" s="627"/>
      <c r="AK17" s="627"/>
      <c r="AL17" s="628">
        <v>2.1</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642035</v>
      </c>
      <c r="CS17" s="624"/>
      <c r="CT17" s="624"/>
      <c r="CU17" s="624"/>
      <c r="CV17" s="624"/>
      <c r="CW17" s="624"/>
      <c r="CX17" s="624"/>
      <c r="CY17" s="625"/>
      <c r="CZ17" s="626">
        <v>3.9</v>
      </c>
      <c r="DA17" s="626"/>
      <c r="DB17" s="626"/>
      <c r="DC17" s="626"/>
      <c r="DD17" s="632" t="s">
        <v>122</v>
      </c>
      <c r="DE17" s="624"/>
      <c r="DF17" s="624"/>
      <c r="DG17" s="624"/>
      <c r="DH17" s="624"/>
      <c r="DI17" s="624"/>
      <c r="DJ17" s="624"/>
      <c r="DK17" s="624"/>
      <c r="DL17" s="624"/>
      <c r="DM17" s="624"/>
      <c r="DN17" s="624"/>
      <c r="DO17" s="624"/>
      <c r="DP17" s="625"/>
      <c r="DQ17" s="632">
        <v>642035</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35456</v>
      </c>
      <c r="S18" s="624"/>
      <c r="T18" s="624"/>
      <c r="U18" s="624"/>
      <c r="V18" s="624"/>
      <c r="W18" s="624"/>
      <c r="X18" s="624"/>
      <c r="Y18" s="625"/>
      <c r="Z18" s="626">
        <v>0.2</v>
      </c>
      <c r="AA18" s="626"/>
      <c r="AB18" s="626"/>
      <c r="AC18" s="626"/>
      <c r="AD18" s="627">
        <v>35456</v>
      </c>
      <c r="AE18" s="627"/>
      <c r="AF18" s="627"/>
      <c r="AG18" s="627"/>
      <c r="AH18" s="627"/>
      <c r="AI18" s="627"/>
      <c r="AJ18" s="627"/>
      <c r="AK18" s="627"/>
      <c r="AL18" s="628">
        <v>0.4</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140866</v>
      </c>
      <c r="S19" s="624"/>
      <c r="T19" s="624"/>
      <c r="U19" s="624"/>
      <c r="V19" s="624"/>
      <c r="W19" s="624"/>
      <c r="X19" s="624"/>
      <c r="Y19" s="625"/>
      <c r="Z19" s="626">
        <v>0.8</v>
      </c>
      <c r="AA19" s="626"/>
      <c r="AB19" s="626"/>
      <c r="AC19" s="626"/>
      <c r="AD19" s="627">
        <v>140866</v>
      </c>
      <c r="AE19" s="627"/>
      <c r="AF19" s="627"/>
      <c r="AG19" s="627"/>
      <c r="AH19" s="627"/>
      <c r="AI19" s="627"/>
      <c r="AJ19" s="627"/>
      <c r="AK19" s="627"/>
      <c r="AL19" s="628">
        <v>1.6</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580191</v>
      </c>
      <c r="BH19" s="624"/>
      <c r="BI19" s="624"/>
      <c r="BJ19" s="624"/>
      <c r="BK19" s="624"/>
      <c r="BL19" s="624"/>
      <c r="BM19" s="624"/>
      <c r="BN19" s="625"/>
      <c r="BO19" s="626">
        <v>8.5</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v>8886</v>
      </c>
      <c r="S20" s="624"/>
      <c r="T20" s="624"/>
      <c r="U20" s="624"/>
      <c r="V20" s="624"/>
      <c r="W20" s="624"/>
      <c r="X20" s="624"/>
      <c r="Y20" s="625"/>
      <c r="Z20" s="626">
        <v>0.1</v>
      </c>
      <c r="AA20" s="626"/>
      <c r="AB20" s="626"/>
      <c r="AC20" s="626"/>
      <c r="AD20" s="627">
        <v>8886</v>
      </c>
      <c r="AE20" s="627"/>
      <c r="AF20" s="627"/>
      <c r="AG20" s="627"/>
      <c r="AH20" s="627"/>
      <c r="AI20" s="627"/>
      <c r="AJ20" s="627"/>
      <c r="AK20" s="627"/>
      <c r="AL20" s="628">
        <v>0.1</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580191</v>
      </c>
      <c r="BH20" s="624"/>
      <c r="BI20" s="624"/>
      <c r="BJ20" s="624"/>
      <c r="BK20" s="624"/>
      <c r="BL20" s="624"/>
      <c r="BM20" s="624"/>
      <c r="BN20" s="625"/>
      <c r="BO20" s="626">
        <v>8.5</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16389443</v>
      </c>
      <c r="CS20" s="624"/>
      <c r="CT20" s="624"/>
      <c r="CU20" s="624"/>
      <c r="CV20" s="624"/>
      <c r="CW20" s="624"/>
      <c r="CX20" s="624"/>
      <c r="CY20" s="625"/>
      <c r="CZ20" s="626">
        <v>100</v>
      </c>
      <c r="DA20" s="626"/>
      <c r="DB20" s="626"/>
      <c r="DC20" s="626"/>
      <c r="DD20" s="632">
        <v>1762827</v>
      </c>
      <c r="DE20" s="624"/>
      <c r="DF20" s="624"/>
      <c r="DG20" s="624"/>
      <c r="DH20" s="624"/>
      <c r="DI20" s="624"/>
      <c r="DJ20" s="624"/>
      <c r="DK20" s="624"/>
      <c r="DL20" s="624"/>
      <c r="DM20" s="624"/>
      <c r="DN20" s="624"/>
      <c r="DO20" s="624"/>
      <c r="DP20" s="625"/>
      <c r="DQ20" s="632">
        <v>10652344</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123687</v>
      </c>
      <c r="S21" s="624"/>
      <c r="T21" s="624"/>
      <c r="U21" s="624"/>
      <c r="V21" s="624"/>
      <c r="W21" s="624"/>
      <c r="X21" s="624"/>
      <c r="Y21" s="625"/>
      <c r="Z21" s="626">
        <v>0.7</v>
      </c>
      <c r="AA21" s="626"/>
      <c r="AB21" s="626"/>
      <c r="AC21" s="626"/>
      <c r="AD21" s="627">
        <v>30126</v>
      </c>
      <c r="AE21" s="627"/>
      <c r="AF21" s="627"/>
      <c r="AG21" s="627"/>
      <c r="AH21" s="627"/>
      <c r="AI21" s="627"/>
      <c r="AJ21" s="627"/>
      <c r="AK21" s="627"/>
      <c r="AL21" s="628">
        <v>0.3</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30126</v>
      </c>
      <c r="S22" s="624"/>
      <c r="T22" s="624"/>
      <c r="U22" s="624"/>
      <c r="V22" s="624"/>
      <c r="W22" s="624"/>
      <c r="X22" s="624"/>
      <c r="Y22" s="625"/>
      <c r="Z22" s="626">
        <v>0.2</v>
      </c>
      <c r="AA22" s="626"/>
      <c r="AB22" s="626"/>
      <c r="AC22" s="626"/>
      <c r="AD22" s="627">
        <v>30126</v>
      </c>
      <c r="AE22" s="627"/>
      <c r="AF22" s="627"/>
      <c r="AG22" s="627"/>
      <c r="AH22" s="627"/>
      <c r="AI22" s="627"/>
      <c r="AJ22" s="627"/>
      <c r="AK22" s="627"/>
      <c r="AL22" s="628">
        <v>0.3</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93561</v>
      </c>
      <c r="S23" s="624"/>
      <c r="T23" s="624"/>
      <c r="U23" s="624"/>
      <c r="V23" s="624"/>
      <c r="W23" s="624"/>
      <c r="X23" s="624"/>
      <c r="Y23" s="625"/>
      <c r="Z23" s="626">
        <v>0.6</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v>580191</v>
      </c>
      <c r="BH23" s="624"/>
      <c r="BI23" s="624"/>
      <c r="BJ23" s="624"/>
      <c r="BK23" s="624"/>
      <c r="BL23" s="624"/>
      <c r="BM23" s="624"/>
      <c r="BN23" s="625"/>
      <c r="BO23" s="626">
        <v>8.5</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7288663</v>
      </c>
      <c r="CS24" s="613"/>
      <c r="CT24" s="613"/>
      <c r="CU24" s="613"/>
      <c r="CV24" s="613"/>
      <c r="CW24" s="613"/>
      <c r="CX24" s="613"/>
      <c r="CY24" s="614"/>
      <c r="CZ24" s="617">
        <v>44.5</v>
      </c>
      <c r="DA24" s="618"/>
      <c r="DB24" s="618"/>
      <c r="DC24" s="634"/>
      <c r="DD24" s="653">
        <v>4635945</v>
      </c>
      <c r="DE24" s="613"/>
      <c r="DF24" s="613"/>
      <c r="DG24" s="613"/>
      <c r="DH24" s="613"/>
      <c r="DI24" s="613"/>
      <c r="DJ24" s="613"/>
      <c r="DK24" s="614"/>
      <c r="DL24" s="653">
        <v>4217928</v>
      </c>
      <c r="DM24" s="613"/>
      <c r="DN24" s="613"/>
      <c r="DO24" s="613"/>
      <c r="DP24" s="613"/>
      <c r="DQ24" s="613"/>
      <c r="DR24" s="613"/>
      <c r="DS24" s="613"/>
      <c r="DT24" s="613"/>
      <c r="DU24" s="613"/>
      <c r="DV24" s="614"/>
      <c r="DW24" s="617">
        <v>48.6</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8470257</v>
      </c>
      <c r="S25" s="624"/>
      <c r="T25" s="624"/>
      <c r="U25" s="624"/>
      <c r="V25" s="624"/>
      <c r="W25" s="624"/>
      <c r="X25" s="624"/>
      <c r="Y25" s="625"/>
      <c r="Z25" s="626">
        <v>50.2</v>
      </c>
      <c r="AA25" s="626"/>
      <c r="AB25" s="626"/>
      <c r="AC25" s="626"/>
      <c r="AD25" s="627">
        <v>7796505</v>
      </c>
      <c r="AE25" s="627"/>
      <c r="AF25" s="627"/>
      <c r="AG25" s="627"/>
      <c r="AH25" s="627"/>
      <c r="AI25" s="627"/>
      <c r="AJ25" s="627"/>
      <c r="AK25" s="627"/>
      <c r="AL25" s="628">
        <v>89.9</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2513593</v>
      </c>
      <c r="CS25" s="656"/>
      <c r="CT25" s="656"/>
      <c r="CU25" s="656"/>
      <c r="CV25" s="656"/>
      <c r="CW25" s="656"/>
      <c r="CX25" s="656"/>
      <c r="CY25" s="657"/>
      <c r="CZ25" s="628">
        <v>15.3</v>
      </c>
      <c r="DA25" s="654"/>
      <c r="DB25" s="654"/>
      <c r="DC25" s="658"/>
      <c r="DD25" s="632">
        <v>2314984</v>
      </c>
      <c r="DE25" s="656"/>
      <c r="DF25" s="656"/>
      <c r="DG25" s="656"/>
      <c r="DH25" s="656"/>
      <c r="DI25" s="656"/>
      <c r="DJ25" s="656"/>
      <c r="DK25" s="657"/>
      <c r="DL25" s="632">
        <v>2285541</v>
      </c>
      <c r="DM25" s="656"/>
      <c r="DN25" s="656"/>
      <c r="DO25" s="656"/>
      <c r="DP25" s="656"/>
      <c r="DQ25" s="656"/>
      <c r="DR25" s="656"/>
      <c r="DS25" s="656"/>
      <c r="DT25" s="656"/>
      <c r="DU25" s="656"/>
      <c r="DV25" s="657"/>
      <c r="DW25" s="628">
        <v>26.4</v>
      </c>
      <c r="DX25" s="654"/>
      <c r="DY25" s="654"/>
      <c r="DZ25" s="654"/>
      <c r="EA25" s="654"/>
      <c r="EB25" s="654"/>
      <c r="EC25" s="655"/>
    </row>
    <row r="26" spans="2:133" ht="11.25" customHeight="1" x14ac:dyDescent="0.15">
      <c r="B26" s="620" t="s">
        <v>284</v>
      </c>
      <c r="C26" s="621"/>
      <c r="D26" s="621"/>
      <c r="E26" s="621"/>
      <c r="F26" s="621"/>
      <c r="G26" s="621"/>
      <c r="H26" s="621"/>
      <c r="I26" s="621"/>
      <c r="J26" s="621"/>
      <c r="K26" s="621"/>
      <c r="L26" s="621"/>
      <c r="M26" s="621"/>
      <c r="N26" s="621"/>
      <c r="O26" s="621"/>
      <c r="P26" s="621"/>
      <c r="Q26" s="622"/>
      <c r="R26" s="623">
        <v>5076</v>
      </c>
      <c r="S26" s="624"/>
      <c r="T26" s="624"/>
      <c r="U26" s="624"/>
      <c r="V26" s="624"/>
      <c r="W26" s="624"/>
      <c r="X26" s="624"/>
      <c r="Y26" s="625"/>
      <c r="Z26" s="626">
        <v>0</v>
      </c>
      <c r="AA26" s="626"/>
      <c r="AB26" s="626"/>
      <c r="AC26" s="626"/>
      <c r="AD26" s="627">
        <v>5076</v>
      </c>
      <c r="AE26" s="627"/>
      <c r="AF26" s="627"/>
      <c r="AG26" s="627"/>
      <c r="AH26" s="627"/>
      <c r="AI26" s="627"/>
      <c r="AJ26" s="627"/>
      <c r="AK26" s="627"/>
      <c r="AL26" s="628">
        <v>0.1</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1389198</v>
      </c>
      <c r="CS26" s="624"/>
      <c r="CT26" s="624"/>
      <c r="CU26" s="624"/>
      <c r="CV26" s="624"/>
      <c r="CW26" s="624"/>
      <c r="CX26" s="624"/>
      <c r="CY26" s="625"/>
      <c r="CZ26" s="628">
        <v>8.5</v>
      </c>
      <c r="DA26" s="654"/>
      <c r="DB26" s="654"/>
      <c r="DC26" s="658"/>
      <c r="DD26" s="632">
        <v>1308702</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4"/>
      <c r="DY26" s="654"/>
      <c r="DZ26" s="654"/>
      <c r="EA26" s="654"/>
      <c r="EB26" s="654"/>
      <c r="EC26" s="655"/>
    </row>
    <row r="27" spans="2:133" ht="11.25" customHeight="1" x14ac:dyDescent="0.15">
      <c r="B27" s="620" t="s">
        <v>287</v>
      </c>
      <c r="C27" s="621"/>
      <c r="D27" s="621"/>
      <c r="E27" s="621"/>
      <c r="F27" s="621"/>
      <c r="G27" s="621"/>
      <c r="H27" s="621"/>
      <c r="I27" s="621"/>
      <c r="J27" s="621"/>
      <c r="K27" s="621"/>
      <c r="L27" s="621"/>
      <c r="M27" s="621"/>
      <c r="N27" s="621"/>
      <c r="O27" s="621"/>
      <c r="P27" s="621"/>
      <c r="Q27" s="622"/>
      <c r="R27" s="623">
        <v>32922</v>
      </c>
      <c r="S27" s="624"/>
      <c r="T27" s="624"/>
      <c r="U27" s="624"/>
      <c r="V27" s="624"/>
      <c r="W27" s="624"/>
      <c r="X27" s="624"/>
      <c r="Y27" s="625"/>
      <c r="Z27" s="626">
        <v>0.2</v>
      </c>
      <c r="AA27" s="626"/>
      <c r="AB27" s="626"/>
      <c r="AC27" s="626"/>
      <c r="AD27" s="627">
        <v>7476</v>
      </c>
      <c r="AE27" s="627"/>
      <c r="AF27" s="627"/>
      <c r="AG27" s="627"/>
      <c r="AH27" s="627"/>
      <c r="AI27" s="627"/>
      <c r="AJ27" s="627"/>
      <c r="AK27" s="627"/>
      <c r="AL27" s="628">
        <v>0.1</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6796440</v>
      </c>
      <c r="BH27" s="624"/>
      <c r="BI27" s="624"/>
      <c r="BJ27" s="624"/>
      <c r="BK27" s="624"/>
      <c r="BL27" s="624"/>
      <c r="BM27" s="624"/>
      <c r="BN27" s="625"/>
      <c r="BO27" s="626">
        <v>100</v>
      </c>
      <c r="BP27" s="626"/>
      <c r="BQ27" s="626"/>
      <c r="BR27" s="626"/>
      <c r="BS27" s="627">
        <v>32874</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4133035</v>
      </c>
      <c r="CS27" s="656"/>
      <c r="CT27" s="656"/>
      <c r="CU27" s="656"/>
      <c r="CV27" s="656"/>
      <c r="CW27" s="656"/>
      <c r="CX27" s="656"/>
      <c r="CY27" s="657"/>
      <c r="CZ27" s="628">
        <v>25.2</v>
      </c>
      <c r="DA27" s="654"/>
      <c r="DB27" s="654"/>
      <c r="DC27" s="658"/>
      <c r="DD27" s="632">
        <v>1678926</v>
      </c>
      <c r="DE27" s="656"/>
      <c r="DF27" s="656"/>
      <c r="DG27" s="656"/>
      <c r="DH27" s="656"/>
      <c r="DI27" s="656"/>
      <c r="DJ27" s="656"/>
      <c r="DK27" s="657"/>
      <c r="DL27" s="632">
        <v>1290352</v>
      </c>
      <c r="DM27" s="656"/>
      <c r="DN27" s="656"/>
      <c r="DO27" s="656"/>
      <c r="DP27" s="656"/>
      <c r="DQ27" s="656"/>
      <c r="DR27" s="656"/>
      <c r="DS27" s="656"/>
      <c r="DT27" s="656"/>
      <c r="DU27" s="656"/>
      <c r="DV27" s="657"/>
      <c r="DW27" s="628">
        <v>14.9</v>
      </c>
      <c r="DX27" s="654"/>
      <c r="DY27" s="654"/>
      <c r="DZ27" s="654"/>
      <c r="EA27" s="654"/>
      <c r="EB27" s="654"/>
      <c r="EC27" s="655"/>
    </row>
    <row r="28" spans="2:133" ht="11.25" customHeight="1" x14ac:dyDescent="0.15">
      <c r="B28" s="620" t="s">
        <v>290</v>
      </c>
      <c r="C28" s="621"/>
      <c r="D28" s="621"/>
      <c r="E28" s="621"/>
      <c r="F28" s="621"/>
      <c r="G28" s="621"/>
      <c r="H28" s="621"/>
      <c r="I28" s="621"/>
      <c r="J28" s="621"/>
      <c r="K28" s="621"/>
      <c r="L28" s="621"/>
      <c r="M28" s="621"/>
      <c r="N28" s="621"/>
      <c r="O28" s="621"/>
      <c r="P28" s="621"/>
      <c r="Q28" s="622"/>
      <c r="R28" s="623">
        <v>50065</v>
      </c>
      <c r="S28" s="624"/>
      <c r="T28" s="624"/>
      <c r="U28" s="624"/>
      <c r="V28" s="624"/>
      <c r="W28" s="624"/>
      <c r="X28" s="624"/>
      <c r="Y28" s="625"/>
      <c r="Z28" s="626">
        <v>0.3</v>
      </c>
      <c r="AA28" s="626"/>
      <c r="AB28" s="626"/>
      <c r="AC28" s="626"/>
      <c r="AD28" s="627">
        <v>3423</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642035</v>
      </c>
      <c r="CS28" s="624"/>
      <c r="CT28" s="624"/>
      <c r="CU28" s="624"/>
      <c r="CV28" s="624"/>
      <c r="CW28" s="624"/>
      <c r="CX28" s="624"/>
      <c r="CY28" s="625"/>
      <c r="CZ28" s="628">
        <v>3.9</v>
      </c>
      <c r="DA28" s="654"/>
      <c r="DB28" s="654"/>
      <c r="DC28" s="658"/>
      <c r="DD28" s="632">
        <v>642035</v>
      </c>
      <c r="DE28" s="624"/>
      <c r="DF28" s="624"/>
      <c r="DG28" s="624"/>
      <c r="DH28" s="624"/>
      <c r="DI28" s="624"/>
      <c r="DJ28" s="624"/>
      <c r="DK28" s="625"/>
      <c r="DL28" s="632">
        <v>642035</v>
      </c>
      <c r="DM28" s="624"/>
      <c r="DN28" s="624"/>
      <c r="DO28" s="624"/>
      <c r="DP28" s="624"/>
      <c r="DQ28" s="624"/>
      <c r="DR28" s="624"/>
      <c r="DS28" s="624"/>
      <c r="DT28" s="624"/>
      <c r="DU28" s="624"/>
      <c r="DV28" s="625"/>
      <c r="DW28" s="628">
        <v>7.4</v>
      </c>
      <c r="DX28" s="654"/>
      <c r="DY28" s="654"/>
      <c r="DZ28" s="654"/>
      <c r="EA28" s="654"/>
      <c r="EB28" s="654"/>
      <c r="EC28" s="655"/>
    </row>
    <row r="29" spans="2:133" ht="11.25" customHeight="1" x14ac:dyDescent="0.15">
      <c r="B29" s="620" t="s">
        <v>292</v>
      </c>
      <c r="C29" s="621"/>
      <c r="D29" s="621"/>
      <c r="E29" s="621"/>
      <c r="F29" s="621"/>
      <c r="G29" s="621"/>
      <c r="H29" s="621"/>
      <c r="I29" s="621"/>
      <c r="J29" s="621"/>
      <c r="K29" s="621"/>
      <c r="L29" s="621"/>
      <c r="M29" s="621"/>
      <c r="N29" s="621"/>
      <c r="O29" s="621"/>
      <c r="P29" s="621"/>
      <c r="Q29" s="622"/>
      <c r="R29" s="623">
        <v>135485</v>
      </c>
      <c r="S29" s="624"/>
      <c r="T29" s="624"/>
      <c r="U29" s="624"/>
      <c r="V29" s="624"/>
      <c r="W29" s="624"/>
      <c r="X29" s="624"/>
      <c r="Y29" s="625"/>
      <c r="Z29" s="626">
        <v>0.8</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293</v>
      </c>
      <c r="CE29" s="660"/>
      <c r="CF29" s="620" t="s">
        <v>66</v>
      </c>
      <c r="CG29" s="621"/>
      <c r="CH29" s="621"/>
      <c r="CI29" s="621"/>
      <c r="CJ29" s="621"/>
      <c r="CK29" s="621"/>
      <c r="CL29" s="621"/>
      <c r="CM29" s="621"/>
      <c r="CN29" s="621"/>
      <c r="CO29" s="621"/>
      <c r="CP29" s="621"/>
      <c r="CQ29" s="622"/>
      <c r="CR29" s="623">
        <v>642035</v>
      </c>
      <c r="CS29" s="656"/>
      <c r="CT29" s="656"/>
      <c r="CU29" s="656"/>
      <c r="CV29" s="656"/>
      <c r="CW29" s="656"/>
      <c r="CX29" s="656"/>
      <c r="CY29" s="657"/>
      <c r="CZ29" s="628">
        <v>3.9</v>
      </c>
      <c r="DA29" s="654"/>
      <c r="DB29" s="654"/>
      <c r="DC29" s="658"/>
      <c r="DD29" s="632">
        <v>642035</v>
      </c>
      <c r="DE29" s="656"/>
      <c r="DF29" s="656"/>
      <c r="DG29" s="656"/>
      <c r="DH29" s="656"/>
      <c r="DI29" s="656"/>
      <c r="DJ29" s="656"/>
      <c r="DK29" s="657"/>
      <c r="DL29" s="632">
        <v>642035</v>
      </c>
      <c r="DM29" s="656"/>
      <c r="DN29" s="656"/>
      <c r="DO29" s="656"/>
      <c r="DP29" s="656"/>
      <c r="DQ29" s="656"/>
      <c r="DR29" s="656"/>
      <c r="DS29" s="656"/>
      <c r="DT29" s="656"/>
      <c r="DU29" s="656"/>
      <c r="DV29" s="657"/>
      <c r="DW29" s="628">
        <v>7.4</v>
      </c>
      <c r="DX29" s="654"/>
      <c r="DY29" s="654"/>
      <c r="DZ29" s="654"/>
      <c r="EA29" s="654"/>
      <c r="EB29" s="654"/>
      <c r="EC29" s="655"/>
    </row>
    <row r="30" spans="2:133" ht="11.25" customHeight="1" x14ac:dyDescent="0.15">
      <c r="B30" s="620" t="s">
        <v>294</v>
      </c>
      <c r="C30" s="621"/>
      <c r="D30" s="621"/>
      <c r="E30" s="621"/>
      <c r="F30" s="621"/>
      <c r="G30" s="621"/>
      <c r="H30" s="621"/>
      <c r="I30" s="621"/>
      <c r="J30" s="621"/>
      <c r="K30" s="621"/>
      <c r="L30" s="621"/>
      <c r="M30" s="621"/>
      <c r="N30" s="621"/>
      <c r="O30" s="621"/>
      <c r="P30" s="621"/>
      <c r="Q30" s="622"/>
      <c r="R30" s="623">
        <v>2625636</v>
      </c>
      <c r="S30" s="624"/>
      <c r="T30" s="624"/>
      <c r="U30" s="624"/>
      <c r="V30" s="624"/>
      <c r="W30" s="624"/>
      <c r="X30" s="624"/>
      <c r="Y30" s="625"/>
      <c r="Z30" s="626">
        <v>15.6</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65"/>
      <c r="BI30" s="665"/>
      <c r="BJ30" s="665"/>
      <c r="BK30" s="665"/>
      <c r="BL30" s="665"/>
      <c r="BM30" s="665"/>
      <c r="BN30" s="665"/>
      <c r="BO30" s="665"/>
      <c r="BP30" s="665"/>
      <c r="BQ30" s="666"/>
      <c r="BR30" s="605" t="s">
        <v>296</v>
      </c>
      <c r="BS30" s="665"/>
      <c r="BT30" s="665"/>
      <c r="BU30" s="665"/>
      <c r="BV30" s="665"/>
      <c r="BW30" s="665"/>
      <c r="BX30" s="665"/>
      <c r="BY30" s="665"/>
      <c r="BZ30" s="665"/>
      <c r="CA30" s="665"/>
      <c r="CB30" s="666"/>
      <c r="CD30" s="661"/>
      <c r="CE30" s="662"/>
      <c r="CF30" s="620" t="s">
        <v>297</v>
      </c>
      <c r="CG30" s="621"/>
      <c r="CH30" s="621"/>
      <c r="CI30" s="621"/>
      <c r="CJ30" s="621"/>
      <c r="CK30" s="621"/>
      <c r="CL30" s="621"/>
      <c r="CM30" s="621"/>
      <c r="CN30" s="621"/>
      <c r="CO30" s="621"/>
      <c r="CP30" s="621"/>
      <c r="CQ30" s="622"/>
      <c r="CR30" s="623">
        <v>618292</v>
      </c>
      <c r="CS30" s="624"/>
      <c r="CT30" s="624"/>
      <c r="CU30" s="624"/>
      <c r="CV30" s="624"/>
      <c r="CW30" s="624"/>
      <c r="CX30" s="624"/>
      <c r="CY30" s="625"/>
      <c r="CZ30" s="628">
        <v>3.8</v>
      </c>
      <c r="DA30" s="654"/>
      <c r="DB30" s="654"/>
      <c r="DC30" s="658"/>
      <c r="DD30" s="632">
        <v>618292</v>
      </c>
      <c r="DE30" s="624"/>
      <c r="DF30" s="624"/>
      <c r="DG30" s="624"/>
      <c r="DH30" s="624"/>
      <c r="DI30" s="624"/>
      <c r="DJ30" s="624"/>
      <c r="DK30" s="625"/>
      <c r="DL30" s="632">
        <v>618292</v>
      </c>
      <c r="DM30" s="624"/>
      <c r="DN30" s="624"/>
      <c r="DO30" s="624"/>
      <c r="DP30" s="624"/>
      <c r="DQ30" s="624"/>
      <c r="DR30" s="624"/>
      <c r="DS30" s="624"/>
      <c r="DT30" s="624"/>
      <c r="DU30" s="624"/>
      <c r="DV30" s="625"/>
      <c r="DW30" s="628">
        <v>7.1</v>
      </c>
      <c r="DX30" s="654"/>
      <c r="DY30" s="654"/>
      <c r="DZ30" s="654"/>
      <c r="EA30" s="654"/>
      <c r="EB30" s="654"/>
      <c r="EC30" s="655"/>
    </row>
    <row r="31" spans="2:133" ht="11.25" customHeight="1" x14ac:dyDescent="0.15">
      <c r="B31" s="636" t="s">
        <v>298</v>
      </c>
      <c r="C31" s="637"/>
      <c r="D31" s="637"/>
      <c r="E31" s="637"/>
      <c r="F31" s="637"/>
      <c r="G31" s="637"/>
      <c r="H31" s="637"/>
      <c r="I31" s="637"/>
      <c r="J31" s="637"/>
      <c r="K31" s="637"/>
      <c r="L31" s="637"/>
      <c r="M31" s="637"/>
      <c r="N31" s="637"/>
      <c r="O31" s="637"/>
      <c r="P31" s="637"/>
      <c r="Q31" s="638"/>
      <c r="R31" s="623">
        <v>854361</v>
      </c>
      <c r="S31" s="624"/>
      <c r="T31" s="624"/>
      <c r="U31" s="624"/>
      <c r="V31" s="624"/>
      <c r="W31" s="624"/>
      <c r="X31" s="624"/>
      <c r="Y31" s="625"/>
      <c r="Z31" s="626">
        <v>5.0999999999999996</v>
      </c>
      <c r="AA31" s="626"/>
      <c r="AB31" s="626"/>
      <c r="AC31" s="626"/>
      <c r="AD31" s="627">
        <v>854361</v>
      </c>
      <c r="AE31" s="627"/>
      <c r="AF31" s="627"/>
      <c r="AG31" s="627"/>
      <c r="AH31" s="627"/>
      <c r="AI31" s="627"/>
      <c r="AJ31" s="627"/>
      <c r="AK31" s="627"/>
      <c r="AL31" s="628">
        <v>9.9</v>
      </c>
      <c r="AM31" s="629"/>
      <c r="AN31" s="629"/>
      <c r="AO31" s="630"/>
      <c r="AP31" s="669" t="s">
        <v>299</v>
      </c>
      <c r="AQ31" s="670"/>
      <c r="AR31" s="670"/>
      <c r="AS31" s="670"/>
      <c r="AT31" s="675" t="s">
        <v>300</v>
      </c>
      <c r="AU31" s="206"/>
      <c r="AV31" s="206"/>
      <c r="AW31" s="206"/>
      <c r="AX31" s="609" t="s">
        <v>178</v>
      </c>
      <c r="AY31" s="610"/>
      <c r="AZ31" s="610"/>
      <c r="BA31" s="610"/>
      <c r="BB31" s="610"/>
      <c r="BC31" s="610"/>
      <c r="BD31" s="610"/>
      <c r="BE31" s="610"/>
      <c r="BF31" s="611"/>
      <c r="BG31" s="679">
        <v>99.2</v>
      </c>
      <c r="BH31" s="667"/>
      <c r="BI31" s="667"/>
      <c r="BJ31" s="667"/>
      <c r="BK31" s="667"/>
      <c r="BL31" s="667"/>
      <c r="BM31" s="618">
        <v>97.5</v>
      </c>
      <c r="BN31" s="667"/>
      <c r="BO31" s="667"/>
      <c r="BP31" s="667"/>
      <c r="BQ31" s="668"/>
      <c r="BR31" s="679">
        <v>99.1</v>
      </c>
      <c r="BS31" s="667"/>
      <c r="BT31" s="667"/>
      <c r="BU31" s="667"/>
      <c r="BV31" s="667"/>
      <c r="BW31" s="667"/>
      <c r="BX31" s="618">
        <v>97.6</v>
      </c>
      <c r="BY31" s="667"/>
      <c r="BZ31" s="667"/>
      <c r="CA31" s="667"/>
      <c r="CB31" s="668"/>
      <c r="CD31" s="661"/>
      <c r="CE31" s="662"/>
      <c r="CF31" s="620" t="s">
        <v>301</v>
      </c>
      <c r="CG31" s="621"/>
      <c r="CH31" s="621"/>
      <c r="CI31" s="621"/>
      <c r="CJ31" s="621"/>
      <c r="CK31" s="621"/>
      <c r="CL31" s="621"/>
      <c r="CM31" s="621"/>
      <c r="CN31" s="621"/>
      <c r="CO31" s="621"/>
      <c r="CP31" s="621"/>
      <c r="CQ31" s="622"/>
      <c r="CR31" s="623">
        <v>23743</v>
      </c>
      <c r="CS31" s="656"/>
      <c r="CT31" s="656"/>
      <c r="CU31" s="656"/>
      <c r="CV31" s="656"/>
      <c r="CW31" s="656"/>
      <c r="CX31" s="656"/>
      <c r="CY31" s="657"/>
      <c r="CZ31" s="628">
        <v>0.1</v>
      </c>
      <c r="DA31" s="654"/>
      <c r="DB31" s="654"/>
      <c r="DC31" s="658"/>
      <c r="DD31" s="632">
        <v>23743</v>
      </c>
      <c r="DE31" s="656"/>
      <c r="DF31" s="656"/>
      <c r="DG31" s="656"/>
      <c r="DH31" s="656"/>
      <c r="DI31" s="656"/>
      <c r="DJ31" s="656"/>
      <c r="DK31" s="657"/>
      <c r="DL31" s="632">
        <v>23743</v>
      </c>
      <c r="DM31" s="656"/>
      <c r="DN31" s="656"/>
      <c r="DO31" s="656"/>
      <c r="DP31" s="656"/>
      <c r="DQ31" s="656"/>
      <c r="DR31" s="656"/>
      <c r="DS31" s="656"/>
      <c r="DT31" s="656"/>
      <c r="DU31" s="656"/>
      <c r="DV31" s="657"/>
      <c r="DW31" s="628">
        <v>0.3</v>
      </c>
      <c r="DX31" s="654"/>
      <c r="DY31" s="654"/>
      <c r="DZ31" s="654"/>
      <c r="EA31" s="654"/>
      <c r="EB31" s="654"/>
      <c r="EC31" s="655"/>
    </row>
    <row r="32" spans="2:133" ht="11.25" customHeight="1" x14ac:dyDescent="0.15">
      <c r="B32" s="620" t="s">
        <v>302</v>
      </c>
      <c r="C32" s="621"/>
      <c r="D32" s="621"/>
      <c r="E32" s="621"/>
      <c r="F32" s="621"/>
      <c r="G32" s="621"/>
      <c r="H32" s="621"/>
      <c r="I32" s="621"/>
      <c r="J32" s="621"/>
      <c r="K32" s="621"/>
      <c r="L32" s="621"/>
      <c r="M32" s="621"/>
      <c r="N32" s="621"/>
      <c r="O32" s="621"/>
      <c r="P32" s="621"/>
      <c r="Q32" s="622"/>
      <c r="R32" s="623">
        <v>2964674</v>
      </c>
      <c r="S32" s="624"/>
      <c r="T32" s="624"/>
      <c r="U32" s="624"/>
      <c r="V32" s="624"/>
      <c r="W32" s="624"/>
      <c r="X32" s="624"/>
      <c r="Y32" s="625"/>
      <c r="Z32" s="626">
        <v>17.600000000000001</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303</v>
      </c>
      <c r="AX32" s="620" t="s">
        <v>304</v>
      </c>
      <c r="AY32" s="621"/>
      <c r="AZ32" s="621"/>
      <c r="BA32" s="621"/>
      <c r="BB32" s="621"/>
      <c r="BC32" s="621"/>
      <c r="BD32" s="621"/>
      <c r="BE32" s="621"/>
      <c r="BF32" s="622"/>
      <c r="BG32" s="680">
        <v>98.4</v>
      </c>
      <c r="BH32" s="656"/>
      <c r="BI32" s="656"/>
      <c r="BJ32" s="656"/>
      <c r="BK32" s="656"/>
      <c r="BL32" s="656"/>
      <c r="BM32" s="629">
        <v>95.3</v>
      </c>
      <c r="BN32" s="656"/>
      <c r="BO32" s="656"/>
      <c r="BP32" s="656"/>
      <c r="BQ32" s="678"/>
      <c r="BR32" s="680">
        <v>98.2</v>
      </c>
      <c r="BS32" s="656"/>
      <c r="BT32" s="656"/>
      <c r="BU32" s="656"/>
      <c r="BV32" s="656"/>
      <c r="BW32" s="656"/>
      <c r="BX32" s="629">
        <v>95.6</v>
      </c>
      <c r="BY32" s="656"/>
      <c r="BZ32" s="656"/>
      <c r="CA32" s="656"/>
      <c r="CB32" s="678"/>
      <c r="CD32" s="663"/>
      <c r="CE32" s="664"/>
      <c r="CF32" s="620" t="s">
        <v>305</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4"/>
      <c r="DB32" s="654"/>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4"/>
      <c r="DY32" s="654"/>
      <c r="DZ32" s="654"/>
      <c r="EA32" s="654"/>
      <c r="EB32" s="654"/>
      <c r="EC32" s="655"/>
    </row>
    <row r="33" spans="2:133" ht="11.25" customHeight="1" x14ac:dyDescent="0.15">
      <c r="B33" s="620" t="s">
        <v>306</v>
      </c>
      <c r="C33" s="621"/>
      <c r="D33" s="621"/>
      <c r="E33" s="621"/>
      <c r="F33" s="621"/>
      <c r="G33" s="621"/>
      <c r="H33" s="621"/>
      <c r="I33" s="621"/>
      <c r="J33" s="621"/>
      <c r="K33" s="621"/>
      <c r="L33" s="621"/>
      <c r="M33" s="621"/>
      <c r="N33" s="621"/>
      <c r="O33" s="621"/>
      <c r="P33" s="621"/>
      <c r="Q33" s="622"/>
      <c r="R33" s="623">
        <v>83541</v>
      </c>
      <c r="S33" s="624"/>
      <c r="T33" s="624"/>
      <c r="U33" s="624"/>
      <c r="V33" s="624"/>
      <c r="W33" s="624"/>
      <c r="X33" s="624"/>
      <c r="Y33" s="625"/>
      <c r="Z33" s="626">
        <v>0.5</v>
      </c>
      <c r="AA33" s="626"/>
      <c r="AB33" s="626"/>
      <c r="AC33" s="626"/>
      <c r="AD33" s="627">
        <v>105</v>
      </c>
      <c r="AE33" s="627"/>
      <c r="AF33" s="627"/>
      <c r="AG33" s="627"/>
      <c r="AH33" s="627"/>
      <c r="AI33" s="627"/>
      <c r="AJ33" s="627"/>
      <c r="AK33" s="627"/>
      <c r="AL33" s="628">
        <v>0</v>
      </c>
      <c r="AM33" s="629"/>
      <c r="AN33" s="629"/>
      <c r="AO33" s="630"/>
      <c r="AP33" s="673"/>
      <c r="AQ33" s="674"/>
      <c r="AR33" s="674"/>
      <c r="AS33" s="674"/>
      <c r="AT33" s="677"/>
      <c r="AU33" s="207"/>
      <c r="AV33" s="207"/>
      <c r="AW33" s="207"/>
      <c r="AX33" s="644" t="s">
        <v>307</v>
      </c>
      <c r="AY33" s="645"/>
      <c r="AZ33" s="645"/>
      <c r="BA33" s="645"/>
      <c r="BB33" s="645"/>
      <c r="BC33" s="645"/>
      <c r="BD33" s="645"/>
      <c r="BE33" s="645"/>
      <c r="BF33" s="646"/>
      <c r="BG33" s="681">
        <v>99.5</v>
      </c>
      <c r="BH33" s="682"/>
      <c r="BI33" s="682"/>
      <c r="BJ33" s="682"/>
      <c r="BK33" s="682"/>
      <c r="BL33" s="682"/>
      <c r="BM33" s="683">
        <v>98.4</v>
      </c>
      <c r="BN33" s="682"/>
      <c r="BO33" s="682"/>
      <c r="BP33" s="682"/>
      <c r="BQ33" s="684"/>
      <c r="BR33" s="681">
        <v>99.5</v>
      </c>
      <c r="BS33" s="682"/>
      <c r="BT33" s="682"/>
      <c r="BU33" s="682"/>
      <c r="BV33" s="682"/>
      <c r="BW33" s="682"/>
      <c r="BX33" s="683">
        <v>98.5</v>
      </c>
      <c r="BY33" s="682"/>
      <c r="BZ33" s="682"/>
      <c r="CA33" s="682"/>
      <c r="CB33" s="684"/>
      <c r="CD33" s="620" t="s">
        <v>308</v>
      </c>
      <c r="CE33" s="621"/>
      <c r="CF33" s="621"/>
      <c r="CG33" s="621"/>
      <c r="CH33" s="621"/>
      <c r="CI33" s="621"/>
      <c r="CJ33" s="621"/>
      <c r="CK33" s="621"/>
      <c r="CL33" s="621"/>
      <c r="CM33" s="621"/>
      <c r="CN33" s="621"/>
      <c r="CO33" s="621"/>
      <c r="CP33" s="621"/>
      <c r="CQ33" s="622"/>
      <c r="CR33" s="623">
        <v>7337953</v>
      </c>
      <c r="CS33" s="656"/>
      <c r="CT33" s="656"/>
      <c r="CU33" s="656"/>
      <c r="CV33" s="656"/>
      <c r="CW33" s="656"/>
      <c r="CX33" s="656"/>
      <c r="CY33" s="657"/>
      <c r="CZ33" s="628">
        <v>44.8</v>
      </c>
      <c r="DA33" s="654"/>
      <c r="DB33" s="654"/>
      <c r="DC33" s="658"/>
      <c r="DD33" s="632">
        <v>5609819</v>
      </c>
      <c r="DE33" s="656"/>
      <c r="DF33" s="656"/>
      <c r="DG33" s="656"/>
      <c r="DH33" s="656"/>
      <c r="DI33" s="656"/>
      <c r="DJ33" s="656"/>
      <c r="DK33" s="657"/>
      <c r="DL33" s="632">
        <v>3935308</v>
      </c>
      <c r="DM33" s="656"/>
      <c r="DN33" s="656"/>
      <c r="DO33" s="656"/>
      <c r="DP33" s="656"/>
      <c r="DQ33" s="656"/>
      <c r="DR33" s="656"/>
      <c r="DS33" s="656"/>
      <c r="DT33" s="656"/>
      <c r="DU33" s="656"/>
      <c r="DV33" s="657"/>
      <c r="DW33" s="628">
        <v>45.4</v>
      </c>
      <c r="DX33" s="654"/>
      <c r="DY33" s="654"/>
      <c r="DZ33" s="654"/>
      <c r="EA33" s="654"/>
      <c r="EB33" s="654"/>
      <c r="EC33" s="655"/>
    </row>
    <row r="34" spans="2:133" ht="11.25" customHeight="1" x14ac:dyDescent="0.15">
      <c r="B34" s="620" t="s">
        <v>309</v>
      </c>
      <c r="C34" s="621"/>
      <c r="D34" s="621"/>
      <c r="E34" s="621"/>
      <c r="F34" s="621"/>
      <c r="G34" s="621"/>
      <c r="H34" s="621"/>
      <c r="I34" s="621"/>
      <c r="J34" s="621"/>
      <c r="K34" s="621"/>
      <c r="L34" s="621"/>
      <c r="M34" s="621"/>
      <c r="N34" s="621"/>
      <c r="O34" s="621"/>
      <c r="P34" s="621"/>
      <c r="Q34" s="622"/>
      <c r="R34" s="623">
        <v>43439</v>
      </c>
      <c r="S34" s="624"/>
      <c r="T34" s="624"/>
      <c r="U34" s="624"/>
      <c r="V34" s="624"/>
      <c r="W34" s="624"/>
      <c r="X34" s="624"/>
      <c r="Y34" s="625"/>
      <c r="Z34" s="626">
        <v>0.3</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2865916</v>
      </c>
      <c r="CS34" s="624"/>
      <c r="CT34" s="624"/>
      <c r="CU34" s="624"/>
      <c r="CV34" s="624"/>
      <c r="CW34" s="624"/>
      <c r="CX34" s="624"/>
      <c r="CY34" s="625"/>
      <c r="CZ34" s="628">
        <v>17.5</v>
      </c>
      <c r="DA34" s="654"/>
      <c r="DB34" s="654"/>
      <c r="DC34" s="658"/>
      <c r="DD34" s="632">
        <v>1965613</v>
      </c>
      <c r="DE34" s="624"/>
      <c r="DF34" s="624"/>
      <c r="DG34" s="624"/>
      <c r="DH34" s="624"/>
      <c r="DI34" s="624"/>
      <c r="DJ34" s="624"/>
      <c r="DK34" s="625"/>
      <c r="DL34" s="632">
        <v>1701273</v>
      </c>
      <c r="DM34" s="624"/>
      <c r="DN34" s="624"/>
      <c r="DO34" s="624"/>
      <c r="DP34" s="624"/>
      <c r="DQ34" s="624"/>
      <c r="DR34" s="624"/>
      <c r="DS34" s="624"/>
      <c r="DT34" s="624"/>
      <c r="DU34" s="624"/>
      <c r="DV34" s="625"/>
      <c r="DW34" s="628">
        <v>19.600000000000001</v>
      </c>
      <c r="DX34" s="654"/>
      <c r="DY34" s="654"/>
      <c r="DZ34" s="654"/>
      <c r="EA34" s="654"/>
      <c r="EB34" s="654"/>
      <c r="EC34" s="655"/>
    </row>
    <row r="35" spans="2:133" ht="11.25" customHeight="1" x14ac:dyDescent="0.15">
      <c r="B35" s="620" t="s">
        <v>311</v>
      </c>
      <c r="C35" s="621"/>
      <c r="D35" s="621"/>
      <c r="E35" s="621"/>
      <c r="F35" s="621"/>
      <c r="G35" s="621"/>
      <c r="H35" s="621"/>
      <c r="I35" s="621"/>
      <c r="J35" s="621"/>
      <c r="K35" s="621"/>
      <c r="L35" s="621"/>
      <c r="M35" s="621"/>
      <c r="N35" s="621"/>
      <c r="O35" s="621"/>
      <c r="P35" s="621"/>
      <c r="Q35" s="622"/>
      <c r="R35" s="623">
        <v>913163</v>
      </c>
      <c r="S35" s="624"/>
      <c r="T35" s="624"/>
      <c r="U35" s="624"/>
      <c r="V35" s="624"/>
      <c r="W35" s="624"/>
      <c r="X35" s="624"/>
      <c r="Y35" s="625"/>
      <c r="Z35" s="626">
        <v>5.4</v>
      </c>
      <c r="AA35" s="626"/>
      <c r="AB35" s="626"/>
      <c r="AC35" s="626"/>
      <c r="AD35" s="627" t="s">
        <v>122</v>
      </c>
      <c r="AE35" s="627"/>
      <c r="AF35" s="627"/>
      <c r="AG35" s="627"/>
      <c r="AH35" s="627"/>
      <c r="AI35" s="627"/>
      <c r="AJ35" s="627"/>
      <c r="AK35" s="627"/>
      <c r="AL35" s="628" t="s">
        <v>122</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47993</v>
      </c>
      <c r="CS35" s="656"/>
      <c r="CT35" s="656"/>
      <c r="CU35" s="656"/>
      <c r="CV35" s="656"/>
      <c r="CW35" s="656"/>
      <c r="CX35" s="656"/>
      <c r="CY35" s="657"/>
      <c r="CZ35" s="628">
        <v>0.3</v>
      </c>
      <c r="DA35" s="654"/>
      <c r="DB35" s="654"/>
      <c r="DC35" s="658"/>
      <c r="DD35" s="632">
        <v>37441</v>
      </c>
      <c r="DE35" s="656"/>
      <c r="DF35" s="656"/>
      <c r="DG35" s="656"/>
      <c r="DH35" s="656"/>
      <c r="DI35" s="656"/>
      <c r="DJ35" s="656"/>
      <c r="DK35" s="657"/>
      <c r="DL35" s="632">
        <v>37441</v>
      </c>
      <c r="DM35" s="656"/>
      <c r="DN35" s="656"/>
      <c r="DO35" s="656"/>
      <c r="DP35" s="656"/>
      <c r="DQ35" s="656"/>
      <c r="DR35" s="656"/>
      <c r="DS35" s="656"/>
      <c r="DT35" s="656"/>
      <c r="DU35" s="656"/>
      <c r="DV35" s="657"/>
      <c r="DW35" s="628">
        <v>0.4</v>
      </c>
      <c r="DX35" s="654"/>
      <c r="DY35" s="654"/>
      <c r="DZ35" s="654"/>
      <c r="EA35" s="654"/>
      <c r="EB35" s="654"/>
      <c r="EC35" s="655"/>
    </row>
    <row r="36" spans="2:133" ht="11.25" customHeight="1" x14ac:dyDescent="0.15">
      <c r="B36" s="620" t="s">
        <v>315</v>
      </c>
      <c r="C36" s="621"/>
      <c r="D36" s="621"/>
      <c r="E36" s="621"/>
      <c r="F36" s="621"/>
      <c r="G36" s="621"/>
      <c r="H36" s="621"/>
      <c r="I36" s="621"/>
      <c r="J36" s="621"/>
      <c r="K36" s="621"/>
      <c r="L36" s="621"/>
      <c r="M36" s="621"/>
      <c r="N36" s="621"/>
      <c r="O36" s="621"/>
      <c r="P36" s="621"/>
      <c r="Q36" s="622"/>
      <c r="R36" s="623">
        <v>422995</v>
      </c>
      <c r="S36" s="624"/>
      <c r="T36" s="624"/>
      <c r="U36" s="624"/>
      <c r="V36" s="624"/>
      <c r="W36" s="624"/>
      <c r="X36" s="624"/>
      <c r="Y36" s="625"/>
      <c r="Z36" s="626">
        <v>2.5</v>
      </c>
      <c r="AA36" s="626"/>
      <c r="AB36" s="626"/>
      <c r="AC36" s="626"/>
      <c r="AD36" s="627" t="s">
        <v>122</v>
      </c>
      <c r="AE36" s="627"/>
      <c r="AF36" s="627"/>
      <c r="AG36" s="627"/>
      <c r="AH36" s="627"/>
      <c r="AI36" s="627"/>
      <c r="AJ36" s="627"/>
      <c r="AK36" s="627"/>
      <c r="AL36" s="628" t="s">
        <v>122</v>
      </c>
      <c r="AM36" s="629"/>
      <c r="AN36" s="629"/>
      <c r="AO36" s="630"/>
      <c r="AP36" s="210"/>
      <c r="AQ36" s="689" t="s">
        <v>316</v>
      </c>
      <c r="AR36" s="690"/>
      <c r="AS36" s="690"/>
      <c r="AT36" s="690"/>
      <c r="AU36" s="690"/>
      <c r="AV36" s="690"/>
      <c r="AW36" s="690"/>
      <c r="AX36" s="690"/>
      <c r="AY36" s="691"/>
      <c r="AZ36" s="612">
        <v>1941057</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44331</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2372273</v>
      </c>
      <c r="CS36" s="624"/>
      <c r="CT36" s="624"/>
      <c r="CU36" s="624"/>
      <c r="CV36" s="624"/>
      <c r="CW36" s="624"/>
      <c r="CX36" s="624"/>
      <c r="CY36" s="625"/>
      <c r="CZ36" s="628">
        <v>14.5</v>
      </c>
      <c r="DA36" s="654"/>
      <c r="DB36" s="654"/>
      <c r="DC36" s="658"/>
      <c r="DD36" s="632">
        <v>1780553</v>
      </c>
      <c r="DE36" s="624"/>
      <c r="DF36" s="624"/>
      <c r="DG36" s="624"/>
      <c r="DH36" s="624"/>
      <c r="DI36" s="624"/>
      <c r="DJ36" s="624"/>
      <c r="DK36" s="625"/>
      <c r="DL36" s="632">
        <v>1311756</v>
      </c>
      <c r="DM36" s="624"/>
      <c r="DN36" s="624"/>
      <c r="DO36" s="624"/>
      <c r="DP36" s="624"/>
      <c r="DQ36" s="624"/>
      <c r="DR36" s="624"/>
      <c r="DS36" s="624"/>
      <c r="DT36" s="624"/>
      <c r="DU36" s="624"/>
      <c r="DV36" s="625"/>
      <c r="DW36" s="628">
        <v>15.1</v>
      </c>
      <c r="DX36" s="654"/>
      <c r="DY36" s="654"/>
      <c r="DZ36" s="654"/>
      <c r="EA36" s="654"/>
      <c r="EB36" s="654"/>
      <c r="EC36" s="655"/>
    </row>
    <row r="37" spans="2:133" ht="11.25" customHeight="1" x14ac:dyDescent="0.15">
      <c r="B37" s="620" t="s">
        <v>319</v>
      </c>
      <c r="C37" s="621"/>
      <c r="D37" s="621"/>
      <c r="E37" s="621"/>
      <c r="F37" s="621"/>
      <c r="G37" s="621"/>
      <c r="H37" s="621"/>
      <c r="I37" s="621"/>
      <c r="J37" s="621"/>
      <c r="K37" s="621"/>
      <c r="L37" s="621"/>
      <c r="M37" s="621"/>
      <c r="N37" s="621"/>
      <c r="O37" s="621"/>
      <c r="P37" s="621"/>
      <c r="Q37" s="622"/>
      <c r="R37" s="623">
        <v>231528</v>
      </c>
      <c r="S37" s="624"/>
      <c r="T37" s="624"/>
      <c r="U37" s="624"/>
      <c r="V37" s="624"/>
      <c r="W37" s="624"/>
      <c r="X37" s="624"/>
      <c r="Y37" s="625"/>
      <c r="Z37" s="626">
        <v>1.4</v>
      </c>
      <c r="AA37" s="626"/>
      <c r="AB37" s="626"/>
      <c r="AC37" s="626"/>
      <c r="AD37" s="627">
        <v>4418</v>
      </c>
      <c r="AE37" s="627"/>
      <c r="AF37" s="627"/>
      <c r="AG37" s="627"/>
      <c r="AH37" s="627"/>
      <c r="AI37" s="627"/>
      <c r="AJ37" s="627"/>
      <c r="AK37" s="627"/>
      <c r="AL37" s="628">
        <v>0.1</v>
      </c>
      <c r="AM37" s="629"/>
      <c r="AN37" s="629"/>
      <c r="AO37" s="630"/>
      <c r="AQ37" s="686" t="s">
        <v>320</v>
      </c>
      <c r="AR37" s="687"/>
      <c r="AS37" s="687"/>
      <c r="AT37" s="687"/>
      <c r="AU37" s="687"/>
      <c r="AV37" s="687"/>
      <c r="AW37" s="687"/>
      <c r="AX37" s="687"/>
      <c r="AY37" s="688"/>
      <c r="AZ37" s="623">
        <v>304159</v>
      </c>
      <c r="BA37" s="624"/>
      <c r="BB37" s="624"/>
      <c r="BC37" s="624"/>
      <c r="BD37" s="656"/>
      <c r="BE37" s="656"/>
      <c r="BF37" s="678"/>
      <c r="BG37" s="620" t="s">
        <v>321</v>
      </c>
      <c r="BH37" s="621"/>
      <c r="BI37" s="621"/>
      <c r="BJ37" s="621"/>
      <c r="BK37" s="621"/>
      <c r="BL37" s="621"/>
      <c r="BM37" s="621"/>
      <c r="BN37" s="621"/>
      <c r="BO37" s="621"/>
      <c r="BP37" s="621"/>
      <c r="BQ37" s="621"/>
      <c r="BR37" s="621"/>
      <c r="BS37" s="621"/>
      <c r="BT37" s="621"/>
      <c r="BU37" s="622"/>
      <c r="BV37" s="623">
        <v>-243669</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628183</v>
      </c>
      <c r="CS37" s="656"/>
      <c r="CT37" s="656"/>
      <c r="CU37" s="656"/>
      <c r="CV37" s="656"/>
      <c r="CW37" s="656"/>
      <c r="CX37" s="656"/>
      <c r="CY37" s="657"/>
      <c r="CZ37" s="628">
        <v>3.8</v>
      </c>
      <c r="DA37" s="654"/>
      <c r="DB37" s="654"/>
      <c r="DC37" s="658"/>
      <c r="DD37" s="632">
        <v>382811</v>
      </c>
      <c r="DE37" s="656"/>
      <c r="DF37" s="656"/>
      <c r="DG37" s="656"/>
      <c r="DH37" s="656"/>
      <c r="DI37" s="656"/>
      <c r="DJ37" s="656"/>
      <c r="DK37" s="657"/>
      <c r="DL37" s="632">
        <v>368195</v>
      </c>
      <c r="DM37" s="656"/>
      <c r="DN37" s="656"/>
      <c r="DO37" s="656"/>
      <c r="DP37" s="656"/>
      <c r="DQ37" s="656"/>
      <c r="DR37" s="656"/>
      <c r="DS37" s="656"/>
      <c r="DT37" s="656"/>
      <c r="DU37" s="656"/>
      <c r="DV37" s="657"/>
      <c r="DW37" s="628">
        <v>4.2</v>
      </c>
      <c r="DX37" s="654"/>
      <c r="DY37" s="654"/>
      <c r="DZ37" s="654"/>
      <c r="EA37" s="654"/>
      <c r="EB37" s="654"/>
      <c r="EC37" s="655"/>
    </row>
    <row r="38" spans="2:133" ht="11.25" customHeight="1" x14ac:dyDescent="0.15">
      <c r="B38" s="620" t="s">
        <v>323</v>
      </c>
      <c r="C38" s="621"/>
      <c r="D38" s="621"/>
      <c r="E38" s="621"/>
      <c r="F38" s="621"/>
      <c r="G38" s="621"/>
      <c r="H38" s="621"/>
      <c r="I38" s="621"/>
      <c r="J38" s="621"/>
      <c r="K38" s="621"/>
      <c r="L38" s="621"/>
      <c r="M38" s="621"/>
      <c r="N38" s="621"/>
      <c r="O38" s="621"/>
      <c r="P38" s="621"/>
      <c r="Q38" s="622"/>
      <c r="R38" s="623">
        <v>38000</v>
      </c>
      <c r="S38" s="624"/>
      <c r="T38" s="624"/>
      <c r="U38" s="624"/>
      <c r="V38" s="624"/>
      <c r="W38" s="624"/>
      <c r="X38" s="624"/>
      <c r="Y38" s="625"/>
      <c r="Z38" s="626">
        <v>0.2</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v>214684</v>
      </c>
      <c r="BA38" s="624"/>
      <c r="BB38" s="624"/>
      <c r="BC38" s="624"/>
      <c r="BD38" s="656"/>
      <c r="BE38" s="656"/>
      <c r="BF38" s="678"/>
      <c r="BG38" s="620" t="s">
        <v>325</v>
      </c>
      <c r="BH38" s="621"/>
      <c r="BI38" s="621"/>
      <c r="BJ38" s="621"/>
      <c r="BK38" s="621"/>
      <c r="BL38" s="621"/>
      <c r="BM38" s="621"/>
      <c r="BN38" s="621"/>
      <c r="BO38" s="621"/>
      <c r="BP38" s="621"/>
      <c r="BQ38" s="621"/>
      <c r="BR38" s="621"/>
      <c r="BS38" s="621"/>
      <c r="BT38" s="621"/>
      <c r="BU38" s="622"/>
      <c r="BV38" s="623">
        <v>4570</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1422214</v>
      </c>
      <c r="CS38" s="624"/>
      <c r="CT38" s="624"/>
      <c r="CU38" s="624"/>
      <c r="CV38" s="624"/>
      <c r="CW38" s="624"/>
      <c r="CX38" s="624"/>
      <c r="CY38" s="625"/>
      <c r="CZ38" s="628">
        <v>8.6999999999999993</v>
      </c>
      <c r="DA38" s="654"/>
      <c r="DB38" s="654"/>
      <c r="DC38" s="658"/>
      <c r="DD38" s="632">
        <v>1201397</v>
      </c>
      <c r="DE38" s="624"/>
      <c r="DF38" s="624"/>
      <c r="DG38" s="624"/>
      <c r="DH38" s="624"/>
      <c r="DI38" s="624"/>
      <c r="DJ38" s="624"/>
      <c r="DK38" s="625"/>
      <c r="DL38" s="632">
        <v>876202</v>
      </c>
      <c r="DM38" s="624"/>
      <c r="DN38" s="624"/>
      <c r="DO38" s="624"/>
      <c r="DP38" s="624"/>
      <c r="DQ38" s="624"/>
      <c r="DR38" s="624"/>
      <c r="DS38" s="624"/>
      <c r="DT38" s="624"/>
      <c r="DU38" s="624"/>
      <c r="DV38" s="625"/>
      <c r="DW38" s="628">
        <v>10.1</v>
      </c>
      <c r="DX38" s="654"/>
      <c r="DY38" s="654"/>
      <c r="DZ38" s="654"/>
      <c r="EA38" s="654"/>
      <c r="EB38" s="654"/>
      <c r="EC38" s="655"/>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t="s">
        <v>122</v>
      </c>
      <c r="BA39" s="624"/>
      <c r="BB39" s="624"/>
      <c r="BC39" s="624"/>
      <c r="BD39" s="656"/>
      <c r="BE39" s="656"/>
      <c r="BF39" s="678"/>
      <c r="BG39" s="620" t="s">
        <v>329</v>
      </c>
      <c r="BH39" s="621"/>
      <c r="BI39" s="621"/>
      <c r="BJ39" s="621"/>
      <c r="BK39" s="621"/>
      <c r="BL39" s="621"/>
      <c r="BM39" s="621"/>
      <c r="BN39" s="621"/>
      <c r="BO39" s="621"/>
      <c r="BP39" s="621"/>
      <c r="BQ39" s="621"/>
      <c r="BR39" s="621"/>
      <c r="BS39" s="621"/>
      <c r="BT39" s="621"/>
      <c r="BU39" s="622"/>
      <c r="BV39" s="623">
        <v>6900</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620921</v>
      </c>
      <c r="CS39" s="656"/>
      <c r="CT39" s="656"/>
      <c r="CU39" s="656"/>
      <c r="CV39" s="656"/>
      <c r="CW39" s="656"/>
      <c r="CX39" s="656"/>
      <c r="CY39" s="657"/>
      <c r="CZ39" s="628">
        <v>3.8</v>
      </c>
      <c r="DA39" s="654"/>
      <c r="DB39" s="654"/>
      <c r="DC39" s="658"/>
      <c r="DD39" s="632">
        <v>616179</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4"/>
      <c r="DY39" s="654"/>
      <c r="DZ39" s="654"/>
      <c r="EA39" s="654"/>
      <c r="EB39" s="654"/>
      <c r="EC39" s="655"/>
    </row>
    <row r="40" spans="2:133" ht="11.25" customHeight="1" x14ac:dyDescent="0.15">
      <c r="B40" s="620" t="s">
        <v>331</v>
      </c>
      <c r="C40" s="621"/>
      <c r="D40" s="621"/>
      <c r="E40" s="621"/>
      <c r="F40" s="621"/>
      <c r="G40" s="621"/>
      <c r="H40" s="621"/>
      <c r="I40" s="621"/>
      <c r="J40" s="621"/>
      <c r="K40" s="621"/>
      <c r="L40" s="621"/>
      <c r="M40" s="621"/>
      <c r="N40" s="621"/>
      <c r="O40" s="621"/>
      <c r="P40" s="621"/>
      <c r="Q40" s="622"/>
      <c r="R40" s="623" t="s">
        <v>122</v>
      </c>
      <c r="S40" s="624"/>
      <c r="T40" s="624"/>
      <c r="U40" s="624"/>
      <c r="V40" s="624"/>
      <c r="W40" s="624"/>
      <c r="X40" s="624"/>
      <c r="Y40" s="625"/>
      <c r="Z40" s="626" t="s">
        <v>122</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t="s">
        <v>122</v>
      </c>
      <c r="BA40" s="624"/>
      <c r="BB40" s="624"/>
      <c r="BC40" s="624"/>
      <c r="BD40" s="656"/>
      <c r="BE40" s="656"/>
      <c r="BF40" s="678"/>
      <c r="BG40" s="671" t="s">
        <v>333</v>
      </c>
      <c r="BH40" s="672"/>
      <c r="BI40" s="672"/>
      <c r="BJ40" s="672"/>
      <c r="BK40" s="672"/>
      <c r="BL40" s="211"/>
      <c r="BM40" s="621" t="s">
        <v>334</v>
      </c>
      <c r="BN40" s="621"/>
      <c r="BO40" s="621"/>
      <c r="BP40" s="621"/>
      <c r="BQ40" s="621"/>
      <c r="BR40" s="621"/>
      <c r="BS40" s="621"/>
      <c r="BT40" s="621"/>
      <c r="BU40" s="622"/>
      <c r="BV40" s="623">
        <v>95</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8636</v>
      </c>
      <c r="CS40" s="624"/>
      <c r="CT40" s="624"/>
      <c r="CU40" s="624"/>
      <c r="CV40" s="624"/>
      <c r="CW40" s="624"/>
      <c r="CX40" s="624"/>
      <c r="CY40" s="625"/>
      <c r="CZ40" s="628">
        <v>0.1</v>
      </c>
      <c r="DA40" s="654"/>
      <c r="DB40" s="654"/>
      <c r="DC40" s="658"/>
      <c r="DD40" s="632">
        <v>8636</v>
      </c>
      <c r="DE40" s="624"/>
      <c r="DF40" s="624"/>
      <c r="DG40" s="624"/>
      <c r="DH40" s="624"/>
      <c r="DI40" s="624"/>
      <c r="DJ40" s="624"/>
      <c r="DK40" s="625"/>
      <c r="DL40" s="632">
        <v>8636</v>
      </c>
      <c r="DM40" s="624"/>
      <c r="DN40" s="624"/>
      <c r="DO40" s="624"/>
      <c r="DP40" s="624"/>
      <c r="DQ40" s="624"/>
      <c r="DR40" s="624"/>
      <c r="DS40" s="624"/>
      <c r="DT40" s="624"/>
      <c r="DU40" s="624"/>
      <c r="DV40" s="625"/>
      <c r="DW40" s="628">
        <v>0.1</v>
      </c>
      <c r="DX40" s="654"/>
      <c r="DY40" s="654"/>
      <c r="DZ40" s="654"/>
      <c r="EA40" s="654"/>
      <c r="EB40" s="654"/>
      <c r="EC40" s="655"/>
    </row>
    <row r="41" spans="2:133" ht="11.25" customHeight="1" x14ac:dyDescent="0.15">
      <c r="B41" s="644" t="s">
        <v>336</v>
      </c>
      <c r="C41" s="645"/>
      <c r="D41" s="645"/>
      <c r="E41" s="645"/>
      <c r="F41" s="645"/>
      <c r="G41" s="645"/>
      <c r="H41" s="645"/>
      <c r="I41" s="645"/>
      <c r="J41" s="645"/>
      <c r="K41" s="645"/>
      <c r="L41" s="645"/>
      <c r="M41" s="645"/>
      <c r="N41" s="645"/>
      <c r="O41" s="645"/>
      <c r="P41" s="645"/>
      <c r="Q41" s="646"/>
      <c r="R41" s="695">
        <v>16871142</v>
      </c>
      <c r="S41" s="696"/>
      <c r="T41" s="696"/>
      <c r="U41" s="696"/>
      <c r="V41" s="696"/>
      <c r="W41" s="696"/>
      <c r="X41" s="696"/>
      <c r="Y41" s="700"/>
      <c r="Z41" s="701">
        <v>100</v>
      </c>
      <c r="AA41" s="701"/>
      <c r="AB41" s="701"/>
      <c r="AC41" s="701"/>
      <c r="AD41" s="702">
        <v>8671364</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495116</v>
      </c>
      <c r="BA41" s="624"/>
      <c r="BB41" s="624"/>
      <c r="BC41" s="624"/>
      <c r="BD41" s="656"/>
      <c r="BE41" s="656"/>
      <c r="BF41" s="678"/>
      <c r="BG41" s="671"/>
      <c r="BH41" s="672"/>
      <c r="BI41" s="672"/>
      <c r="BJ41" s="672"/>
      <c r="BK41" s="672"/>
      <c r="BL41" s="211"/>
      <c r="BM41" s="621" t="s">
        <v>338</v>
      </c>
      <c r="BN41" s="621"/>
      <c r="BO41" s="621"/>
      <c r="BP41" s="621"/>
      <c r="BQ41" s="621"/>
      <c r="BR41" s="621"/>
      <c r="BS41" s="621"/>
      <c r="BT41" s="621"/>
      <c r="BU41" s="622"/>
      <c r="BV41" s="623">
        <v>2</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4"/>
      <c r="DB41" s="654"/>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340</v>
      </c>
      <c r="AR42" s="693"/>
      <c r="AS42" s="693"/>
      <c r="AT42" s="693"/>
      <c r="AU42" s="693"/>
      <c r="AV42" s="693"/>
      <c r="AW42" s="693"/>
      <c r="AX42" s="693"/>
      <c r="AY42" s="694"/>
      <c r="AZ42" s="695">
        <v>927098</v>
      </c>
      <c r="BA42" s="696"/>
      <c r="BB42" s="696"/>
      <c r="BC42" s="696"/>
      <c r="BD42" s="682"/>
      <c r="BE42" s="682"/>
      <c r="BF42" s="684"/>
      <c r="BG42" s="673"/>
      <c r="BH42" s="674"/>
      <c r="BI42" s="674"/>
      <c r="BJ42" s="674"/>
      <c r="BK42" s="674"/>
      <c r="BL42" s="212"/>
      <c r="BM42" s="645" t="s">
        <v>341</v>
      </c>
      <c r="BN42" s="645"/>
      <c r="BO42" s="645"/>
      <c r="BP42" s="645"/>
      <c r="BQ42" s="645"/>
      <c r="BR42" s="645"/>
      <c r="BS42" s="645"/>
      <c r="BT42" s="645"/>
      <c r="BU42" s="646"/>
      <c r="BV42" s="695">
        <v>342</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1762827</v>
      </c>
      <c r="CS42" s="656"/>
      <c r="CT42" s="656"/>
      <c r="CU42" s="656"/>
      <c r="CV42" s="656"/>
      <c r="CW42" s="656"/>
      <c r="CX42" s="656"/>
      <c r="CY42" s="657"/>
      <c r="CZ42" s="628">
        <v>10.8</v>
      </c>
      <c r="DA42" s="654"/>
      <c r="DB42" s="654"/>
      <c r="DC42" s="658"/>
      <c r="DD42" s="632">
        <v>406580</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343</v>
      </c>
      <c r="CD43" s="620" t="s">
        <v>344</v>
      </c>
      <c r="CE43" s="621"/>
      <c r="CF43" s="621"/>
      <c r="CG43" s="621"/>
      <c r="CH43" s="621"/>
      <c r="CI43" s="621"/>
      <c r="CJ43" s="621"/>
      <c r="CK43" s="621"/>
      <c r="CL43" s="621"/>
      <c r="CM43" s="621"/>
      <c r="CN43" s="621"/>
      <c r="CO43" s="621"/>
      <c r="CP43" s="621"/>
      <c r="CQ43" s="622"/>
      <c r="CR43" s="623">
        <v>26040</v>
      </c>
      <c r="CS43" s="656"/>
      <c r="CT43" s="656"/>
      <c r="CU43" s="656"/>
      <c r="CV43" s="656"/>
      <c r="CW43" s="656"/>
      <c r="CX43" s="656"/>
      <c r="CY43" s="657"/>
      <c r="CZ43" s="628">
        <v>0.2</v>
      </c>
      <c r="DA43" s="654"/>
      <c r="DB43" s="654"/>
      <c r="DC43" s="658"/>
      <c r="DD43" s="632">
        <v>26040</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293</v>
      </c>
      <c r="CE44" s="660"/>
      <c r="CF44" s="620" t="s">
        <v>346</v>
      </c>
      <c r="CG44" s="621"/>
      <c r="CH44" s="621"/>
      <c r="CI44" s="621"/>
      <c r="CJ44" s="621"/>
      <c r="CK44" s="621"/>
      <c r="CL44" s="621"/>
      <c r="CM44" s="621"/>
      <c r="CN44" s="621"/>
      <c r="CO44" s="621"/>
      <c r="CP44" s="621"/>
      <c r="CQ44" s="622"/>
      <c r="CR44" s="623">
        <v>1762827</v>
      </c>
      <c r="CS44" s="624"/>
      <c r="CT44" s="624"/>
      <c r="CU44" s="624"/>
      <c r="CV44" s="624"/>
      <c r="CW44" s="624"/>
      <c r="CX44" s="624"/>
      <c r="CY44" s="625"/>
      <c r="CZ44" s="628">
        <v>10.8</v>
      </c>
      <c r="DA44" s="629"/>
      <c r="DB44" s="629"/>
      <c r="DC44" s="635"/>
      <c r="DD44" s="632">
        <v>406580</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348</v>
      </c>
      <c r="CG45" s="621"/>
      <c r="CH45" s="621"/>
      <c r="CI45" s="621"/>
      <c r="CJ45" s="621"/>
      <c r="CK45" s="621"/>
      <c r="CL45" s="621"/>
      <c r="CM45" s="621"/>
      <c r="CN45" s="621"/>
      <c r="CO45" s="621"/>
      <c r="CP45" s="621"/>
      <c r="CQ45" s="622"/>
      <c r="CR45" s="623">
        <v>204307</v>
      </c>
      <c r="CS45" s="656"/>
      <c r="CT45" s="656"/>
      <c r="CU45" s="656"/>
      <c r="CV45" s="656"/>
      <c r="CW45" s="656"/>
      <c r="CX45" s="656"/>
      <c r="CY45" s="657"/>
      <c r="CZ45" s="628">
        <v>1.2</v>
      </c>
      <c r="DA45" s="654"/>
      <c r="DB45" s="654"/>
      <c r="DC45" s="658"/>
      <c r="DD45" s="632">
        <v>9875</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1"/>
      <c r="CE46" s="662"/>
      <c r="CF46" s="620" t="s">
        <v>349</v>
      </c>
      <c r="CG46" s="621"/>
      <c r="CH46" s="621"/>
      <c r="CI46" s="621"/>
      <c r="CJ46" s="621"/>
      <c r="CK46" s="621"/>
      <c r="CL46" s="621"/>
      <c r="CM46" s="621"/>
      <c r="CN46" s="621"/>
      <c r="CO46" s="621"/>
      <c r="CP46" s="621"/>
      <c r="CQ46" s="622"/>
      <c r="CR46" s="623">
        <v>1558520</v>
      </c>
      <c r="CS46" s="624"/>
      <c r="CT46" s="624"/>
      <c r="CU46" s="624"/>
      <c r="CV46" s="624"/>
      <c r="CW46" s="624"/>
      <c r="CX46" s="624"/>
      <c r="CY46" s="625"/>
      <c r="CZ46" s="628">
        <v>9.5</v>
      </c>
      <c r="DA46" s="629"/>
      <c r="DB46" s="629"/>
      <c r="DC46" s="635"/>
      <c r="DD46" s="632">
        <v>396705</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1"/>
      <c r="CE47" s="662"/>
      <c r="CF47" s="620" t="s">
        <v>350</v>
      </c>
      <c r="CG47" s="621"/>
      <c r="CH47" s="621"/>
      <c r="CI47" s="621"/>
      <c r="CJ47" s="621"/>
      <c r="CK47" s="621"/>
      <c r="CL47" s="621"/>
      <c r="CM47" s="621"/>
      <c r="CN47" s="621"/>
      <c r="CO47" s="621"/>
      <c r="CP47" s="621"/>
      <c r="CQ47" s="622"/>
      <c r="CR47" s="623" t="s">
        <v>122</v>
      </c>
      <c r="CS47" s="656"/>
      <c r="CT47" s="656"/>
      <c r="CU47" s="656"/>
      <c r="CV47" s="656"/>
      <c r="CW47" s="656"/>
      <c r="CX47" s="656"/>
      <c r="CY47" s="657"/>
      <c r="CZ47" s="628" t="s">
        <v>122</v>
      </c>
      <c r="DA47" s="654"/>
      <c r="DB47" s="654"/>
      <c r="DC47" s="658"/>
      <c r="DD47" s="632" t="s">
        <v>122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3"/>
      <c r="CE48" s="664"/>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352</v>
      </c>
      <c r="CE49" s="645"/>
      <c r="CF49" s="645"/>
      <c r="CG49" s="645"/>
      <c r="CH49" s="645"/>
      <c r="CI49" s="645"/>
      <c r="CJ49" s="645"/>
      <c r="CK49" s="645"/>
      <c r="CL49" s="645"/>
      <c r="CM49" s="645"/>
      <c r="CN49" s="645"/>
      <c r="CO49" s="645"/>
      <c r="CP49" s="645"/>
      <c r="CQ49" s="646"/>
      <c r="CR49" s="695">
        <v>16389443</v>
      </c>
      <c r="CS49" s="682"/>
      <c r="CT49" s="682"/>
      <c r="CU49" s="682"/>
      <c r="CV49" s="682"/>
      <c r="CW49" s="682"/>
      <c r="CX49" s="682"/>
      <c r="CY49" s="711"/>
      <c r="CZ49" s="703">
        <v>100</v>
      </c>
      <c r="DA49" s="712"/>
      <c r="DB49" s="712"/>
      <c r="DC49" s="713"/>
      <c r="DD49" s="714">
        <v>10652344</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PzO84dGnGJHVl2FmlspmypNCCTxz3Sf1e3irNqXtMQi8/f4dzBcm9b+ozqlaxYO+a++K6zTkHNNGnja3L7BoKQ==" saltValue="D90FckDK8BbB2AhdpdwxI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354</v>
      </c>
      <c r="DK2" s="723"/>
      <c r="DL2" s="723"/>
      <c r="DM2" s="723"/>
      <c r="DN2" s="723"/>
      <c r="DO2" s="724"/>
      <c r="DP2" s="216"/>
      <c r="DQ2" s="722" t="s">
        <v>355</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20"/>
      <c r="BA5" s="220"/>
      <c r="BB5" s="220"/>
      <c r="BC5" s="220"/>
      <c r="BD5" s="220"/>
      <c r="BE5" s="221"/>
      <c r="BF5" s="221"/>
      <c r="BG5" s="221"/>
      <c r="BH5" s="221"/>
      <c r="BI5" s="221"/>
      <c r="BJ5" s="221"/>
      <c r="BK5" s="221"/>
      <c r="BL5" s="221"/>
      <c r="BM5" s="221"/>
      <c r="BN5" s="221"/>
      <c r="BO5" s="221"/>
      <c r="BP5" s="221"/>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375</v>
      </c>
      <c r="C7" s="750"/>
      <c r="D7" s="750"/>
      <c r="E7" s="750"/>
      <c r="F7" s="750"/>
      <c r="G7" s="750"/>
      <c r="H7" s="750"/>
      <c r="I7" s="750"/>
      <c r="J7" s="750"/>
      <c r="K7" s="750"/>
      <c r="L7" s="750"/>
      <c r="M7" s="750"/>
      <c r="N7" s="750"/>
      <c r="O7" s="750"/>
      <c r="P7" s="751"/>
      <c r="Q7" s="752">
        <v>16720</v>
      </c>
      <c r="R7" s="753"/>
      <c r="S7" s="753"/>
      <c r="T7" s="753"/>
      <c r="U7" s="753"/>
      <c r="V7" s="753">
        <v>16271</v>
      </c>
      <c r="W7" s="753"/>
      <c r="X7" s="753"/>
      <c r="Y7" s="753"/>
      <c r="Z7" s="753"/>
      <c r="AA7" s="753">
        <v>449</v>
      </c>
      <c r="AB7" s="753"/>
      <c r="AC7" s="753"/>
      <c r="AD7" s="753"/>
      <c r="AE7" s="754"/>
      <c r="AF7" s="755">
        <v>426</v>
      </c>
      <c r="AG7" s="756"/>
      <c r="AH7" s="756"/>
      <c r="AI7" s="756"/>
      <c r="AJ7" s="757"/>
      <c r="AK7" s="758">
        <v>913</v>
      </c>
      <c r="AL7" s="759"/>
      <c r="AM7" s="759"/>
      <c r="AN7" s="759"/>
      <c r="AO7" s="759"/>
      <c r="AP7" s="759">
        <v>2707</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559</v>
      </c>
      <c r="BT7" s="747"/>
      <c r="BU7" s="747"/>
      <c r="BV7" s="747"/>
      <c r="BW7" s="747"/>
      <c r="BX7" s="747"/>
      <c r="BY7" s="747"/>
      <c r="BZ7" s="747"/>
      <c r="CA7" s="747"/>
      <c r="CB7" s="747"/>
      <c r="CC7" s="747"/>
      <c r="CD7" s="747"/>
      <c r="CE7" s="747"/>
      <c r="CF7" s="747"/>
      <c r="CG7" s="762"/>
      <c r="CH7" s="743">
        <v>0</v>
      </c>
      <c r="CI7" s="744"/>
      <c r="CJ7" s="744"/>
      <c r="CK7" s="744"/>
      <c r="CL7" s="745"/>
      <c r="CM7" s="743">
        <v>22</v>
      </c>
      <c r="CN7" s="744"/>
      <c r="CO7" s="744"/>
      <c r="CP7" s="744"/>
      <c r="CQ7" s="745"/>
      <c r="CR7" s="743">
        <v>10</v>
      </c>
      <c r="CS7" s="744"/>
      <c r="CT7" s="744"/>
      <c r="CU7" s="744"/>
      <c r="CV7" s="745"/>
      <c r="CW7" s="743">
        <v>3</v>
      </c>
      <c r="CX7" s="744"/>
      <c r="CY7" s="744"/>
      <c r="CZ7" s="744"/>
      <c r="DA7" s="745"/>
      <c r="DB7" s="743" t="s">
        <v>546</v>
      </c>
      <c r="DC7" s="744"/>
      <c r="DD7" s="744"/>
      <c r="DE7" s="744"/>
      <c r="DF7" s="745"/>
      <c r="DG7" s="743">
        <v>980</v>
      </c>
      <c r="DH7" s="744"/>
      <c r="DI7" s="744"/>
      <c r="DJ7" s="744"/>
      <c r="DK7" s="745"/>
      <c r="DL7" s="743" t="s">
        <v>546</v>
      </c>
      <c r="DM7" s="744"/>
      <c r="DN7" s="744"/>
      <c r="DO7" s="744"/>
      <c r="DP7" s="745"/>
      <c r="DQ7" s="743" t="s">
        <v>546</v>
      </c>
      <c r="DR7" s="744"/>
      <c r="DS7" s="744"/>
      <c r="DT7" s="744"/>
      <c r="DU7" s="745"/>
      <c r="DV7" s="746"/>
      <c r="DW7" s="747"/>
      <c r="DX7" s="747"/>
      <c r="DY7" s="747"/>
      <c r="DZ7" s="748"/>
      <c r="EA7" s="222"/>
    </row>
    <row r="8" spans="1:131" s="223" customFormat="1" ht="26.25" customHeight="1" x14ac:dyDescent="0.15">
      <c r="A8" s="226">
        <v>2</v>
      </c>
      <c r="B8" s="780" t="s">
        <v>376</v>
      </c>
      <c r="C8" s="781"/>
      <c r="D8" s="781"/>
      <c r="E8" s="781"/>
      <c r="F8" s="781"/>
      <c r="G8" s="781"/>
      <c r="H8" s="781"/>
      <c r="I8" s="781"/>
      <c r="J8" s="781"/>
      <c r="K8" s="781"/>
      <c r="L8" s="781"/>
      <c r="M8" s="781"/>
      <c r="N8" s="781"/>
      <c r="O8" s="781"/>
      <c r="P8" s="782"/>
      <c r="Q8" s="783">
        <v>607</v>
      </c>
      <c r="R8" s="784"/>
      <c r="S8" s="784"/>
      <c r="T8" s="784"/>
      <c r="U8" s="784"/>
      <c r="V8" s="784">
        <v>574</v>
      </c>
      <c r="W8" s="784"/>
      <c r="X8" s="784"/>
      <c r="Y8" s="784"/>
      <c r="Z8" s="784"/>
      <c r="AA8" s="784">
        <v>33</v>
      </c>
      <c r="AB8" s="784"/>
      <c r="AC8" s="784"/>
      <c r="AD8" s="784"/>
      <c r="AE8" s="785"/>
      <c r="AF8" s="786">
        <v>33</v>
      </c>
      <c r="AG8" s="787"/>
      <c r="AH8" s="787"/>
      <c r="AI8" s="787"/>
      <c r="AJ8" s="788"/>
      <c r="AK8" s="769">
        <v>456</v>
      </c>
      <c r="AL8" s="770"/>
      <c r="AM8" s="770"/>
      <c r="AN8" s="770"/>
      <c r="AO8" s="770"/>
      <c r="AP8" s="770">
        <v>4057</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378</v>
      </c>
      <c r="B23" s="789" t="s">
        <v>379</v>
      </c>
      <c r="C23" s="790"/>
      <c r="D23" s="790"/>
      <c r="E23" s="790"/>
      <c r="F23" s="790"/>
      <c r="G23" s="790"/>
      <c r="H23" s="790"/>
      <c r="I23" s="790"/>
      <c r="J23" s="790"/>
      <c r="K23" s="790"/>
      <c r="L23" s="790"/>
      <c r="M23" s="790"/>
      <c r="N23" s="790"/>
      <c r="O23" s="790"/>
      <c r="P23" s="791"/>
      <c r="Q23" s="792">
        <v>16871</v>
      </c>
      <c r="R23" s="793"/>
      <c r="S23" s="793"/>
      <c r="T23" s="793"/>
      <c r="U23" s="793"/>
      <c r="V23" s="793">
        <v>16389</v>
      </c>
      <c r="W23" s="793"/>
      <c r="X23" s="793"/>
      <c r="Y23" s="793"/>
      <c r="Z23" s="793"/>
      <c r="AA23" s="793">
        <v>482</v>
      </c>
      <c r="AB23" s="793"/>
      <c r="AC23" s="793"/>
      <c r="AD23" s="793"/>
      <c r="AE23" s="794"/>
      <c r="AF23" s="795">
        <v>459</v>
      </c>
      <c r="AG23" s="793"/>
      <c r="AH23" s="793"/>
      <c r="AI23" s="793"/>
      <c r="AJ23" s="796"/>
      <c r="AK23" s="797"/>
      <c r="AL23" s="798"/>
      <c r="AM23" s="798"/>
      <c r="AN23" s="798"/>
      <c r="AO23" s="798"/>
      <c r="AP23" s="793">
        <v>6764</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358</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365</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390</v>
      </c>
      <c r="C28" s="750"/>
      <c r="D28" s="750"/>
      <c r="E28" s="750"/>
      <c r="F28" s="750"/>
      <c r="G28" s="750"/>
      <c r="H28" s="750"/>
      <c r="I28" s="750"/>
      <c r="J28" s="750"/>
      <c r="K28" s="750"/>
      <c r="L28" s="750"/>
      <c r="M28" s="750"/>
      <c r="N28" s="750"/>
      <c r="O28" s="750"/>
      <c r="P28" s="751"/>
      <c r="Q28" s="822">
        <v>3673</v>
      </c>
      <c r="R28" s="823"/>
      <c r="S28" s="823"/>
      <c r="T28" s="823"/>
      <c r="U28" s="823"/>
      <c r="V28" s="823">
        <v>3629</v>
      </c>
      <c r="W28" s="823"/>
      <c r="X28" s="823"/>
      <c r="Y28" s="823"/>
      <c r="Z28" s="823"/>
      <c r="AA28" s="823">
        <v>44</v>
      </c>
      <c r="AB28" s="823"/>
      <c r="AC28" s="823"/>
      <c r="AD28" s="823"/>
      <c r="AE28" s="824"/>
      <c r="AF28" s="825">
        <v>44</v>
      </c>
      <c r="AG28" s="823"/>
      <c r="AH28" s="823"/>
      <c r="AI28" s="823"/>
      <c r="AJ28" s="826"/>
      <c r="AK28" s="827">
        <v>495</v>
      </c>
      <c r="AL28" s="828"/>
      <c r="AM28" s="828"/>
      <c r="AN28" s="828"/>
      <c r="AO28" s="828"/>
      <c r="AP28" s="828" t="s">
        <v>545</v>
      </c>
      <c r="AQ28" s="828"/>
      <c r="AR28" s="828"/>
      <c r="AS28" s="828"/>
      <c r="AT28" s="828"/>
      <c r="AU28" s="828" t="s">
        <v>545</v>
      </c>
      <c r="AV28" s="828"/>
      <c r="AW28" s="828"/>
      <c r="AX28" s="828"/>
      <c r="AY28" s="828"/>
      <c r="AZ28" s="829" t="s">
        <v>545</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391</v>
      </c>
      <c r="C29" s="781"/>
      <c r="D29" s="781"/>
      <c r="E29" s="781"/>
      <c r="F29" s="781"/>
      <c r="G29" s="781"/>
      <c r="H29" s="781"/>
      <c r="I29" s="781"/>
      <c r="J29" s="781"/>
      <c r="K29" s="781"/>
      <c r="L29" s="781"/>
      <c r="M29" s="781"/>
      <c r="N29" s="781"/>
      <c r="O29" s="781"/>
      <c r="P29" s="782"/>
      <c r="Q29" s="783">
        <v>2900</v>
      </c>
      <c r="R29" s="784"/>
      <c r="S29" s="784"/>
      <c r="T29" s="784"/>
      <c r="U29" s="784"/>
      <c r="V29" s="784">
        <v>2899</v>
      </c>
      <c r="W29" s="784"/>
      <c r="X29" s="784"/>
      <c r="Y29" s="784"/>
      <c r="Z29" s="784"/>
      <c r="AA29" s="784">
        <v>1</v>
      </c>
      <c r="AB29" s="784"/>
      <c r="AC29" s="784"/>
      <c r="AD29" s="784"/>
      <c r="AE29" s="785"/>
      <c r="AF29" s="786">
        <v>1</v>
      </c>
      <c r="AG29" s="787"/>
      <c r="AH29" s="787"/>
      <c r="AI29" s="787"/>
      <c r="AJ29" s="788"/>
      <c r="AK29" s="834">
        <v>512</v>
      </c>
      <c r="AL29" s="830"/>
      <c r="AM29" s="830"/>
      <c r="AN29" s="830"/>
      <c r="AO29" s="830"/>
      <c r="AP29" s="830" t="s">
        <v>545</v>
      </c>
      <c r="AQ29" s="830"/>
      <c r="AR29" s="830"/>
      <c r="AS29" s="830"/>
      <c r="AT29" s="830"/>
      <c r="AU29" s="830" t="s">
        <v>545</v>
      </c>
      <c r="AV29" s="830"/>
      <c r="AW29" s="830"/>
      <c r="AX29" s="830"/>
      <c r="AY29" s="830"/>
      <c r="AZ29" s="831" t="s">
        <v>545</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392</v>
      </c>
      <c r="C30" s="781"/>
      <c r="D30" s="781"/>
      <c r="E30" s="781"/>
      <c r="F30" s="781"/>
      <c r="G30" s="781"/>
      <c r="H30" s="781"/>
      <c r="I30" s="781"/>
      <c r="J30" s="781"/>
      <c r="K30" s="781"/>
      <c r="L30" s="781"/>
      <c r="M30" s="781"/>
      <c r="N30" s="781"/>
      <c r="O30" s="781"/>
      <c r="P30" s="782"/>
      <c r="Q30" s="783">
        <v>641</v>
      </c>
      <c r="R30" s="784"/>
      <c r="S30" s="784"/>
      <c r="T30" s="784"/>
      <c r="U30" s="784"/>
      <c r="V30" s="784">
        <v>630</v>
      </c>
      <c r="W30" s="784"/>
      <c r="X30" s="784"/>
      <c r="Y30" s="784"/>
      <c r="Z30" s="784"/>
      <c r="AA30" s="784">
        <v>11</v>
      </c>
      <c r="AB30" s="784"/>
      <c r="AC30" s="784"/>
      <c r="AD30" s="784"/>
      <c r="AE30" s="785"/>
      <c r="AF30" s="786">
        <v>11</v>
      </c>
      <c r="AG30" s="787"/>
      <c r="AH30" s="787"/>
      <c r="AI30" s="787"/>
      <c r="AJ30" s="788"/>
      <c r="AK30" s="834">
        <v>110</v>
      </c>
      <c r="AL30" s="830"/>
      <c r="AM30" s="830"/>
      <c r="AN30" s="830"/>
      <c r="AO30" s="830"/>
      <c r="AP30" s="830" t="s">
        <v>545</v>
      </c>
      <c r="AQ30" s="830"/>
      <c r="AR30" s="830"/>
      <c r="AS30" s="830"/>
      <c r="AT30" s="830"/>
      <c r="AU30" s="830" t="s">
        <v>545</v>
      </c>
      <c r="AV30" s="830"/>
      <c r="AW30" s="830"/>
      <c r="AX30" s="830"/>
      <c r="AY30" s="830"/>
      <c r="AZ30" s="831" t="s">
        <v>545</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393</v>
      </c>
      <c r="C31" s="781"/>
      <c r="D31" s="781"/>
      <c r="E31" s="781"/>
      <c r="F31" s="781"/>
      <c r="G31" s="781"/>
      <c r="H31" s="781"/>
      <c r="I31" s="781"/>
      <c r="J31" s="781"/>
      <c r="K31" s="781"/>
      <c r="L31" s="781"/>
      <c r="M31" s="781"/>
      <c r="N31" s="781"/>
      <c r="O31" s="781"/>
      <c r="P31" s="782"/>
      <c r="Q31" s="783">
        <v>1189</v>
      </c>
      <c r="R31" s="784"/>
      <c r="S31" s="784"/>
      <c r="T31" s="784"/>
      <c r="U31" s="784"/>
      <c r="V31" s="784">
        <v>1129</v>
      </c>
      <c r="W31" s="784"/>
      <c r="X31" s="784"/>
      <c r="Y31" s="784"/>
      <c r="Z31" s="784"/>
      <c r="AA31" s="784">
        <v>60</v>
      </c>
      <c r="AB31" s="784"/>
      <c r="AC31" s="784"/>
      <c r="AD31" s="784"/>
      <c r="AE31" s="785"/>
      <c r="AF31" s="786">
        <v>435</v>
      </c>
      <c r="AG31" s="787"/>
      <c r="AH31" s="787"/>
      <c r="AI31" s="787"/>
      <c r="AJ31" s="788"/>
      <c r="AK31" s="834">
        <v>304</v>
      </c>
      <c r="AL31" s="830"/>
      <c r="AM31" s="830"/>
      <c r="AN31" s="830"/>
      <c r="AO31" s="830"/>
      <c r="AP31" s="830">
        <v>2936</v>
      </c>
      <c r="AQ31" s="830"/>
      <c r="AR31" s="830"/>
      <c r="AS31" s="830"/>
      <c r="AT31" s="830"/>
      <c r="AU31" s="830">
        <v>1656</v>
      </c>
      <c r="AV31" s="830"/>
      <c r="AW31" s="830"/>
      <c r="AX31" s="830"/>
      <c r="AY31" s="830"/>
      <c r="AZ31" s="831" t="s">
        <v>546</v>
      </c>
      <c r="BA31" s="831"/>
      <c r="BB31" s="831"/>
      <c r="BC31" s="831"/>
      <c r="BD31" s="831"/>
      <c r="BE31" s="832" t="s">
        <v>394</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c r="C32" s="781"/>
      <c r="D32" s="781"/>
      <c r="E32" s="781"/>
      <c r="F32" s="781"/>
      <c r="G32" s="781"/>
      <c r="H32" s="781"/>
      <c r="I32" s="781"/>
      <c r="J32" s="781"/>
      <c r="K32" s="781"/>
      <c r="L32" s="781"/>
      <c r="M32" s="781"/>
      <c r="N32" s="781"/>
      <c r="O32" s="781"/>
      <c r="P32" s="782"/>
      <c r="Q32" s="783"/>
      <c r="R32" s="784"/>
      <c r="S32" s="784"/>
      <c r="T32" s="784"/>
      <c r="U32" s="784"/>
      <c r="V32" s="784"/>
      <c r="W32" s="784"/>
      <c r="X32" s="784"/>
      <c r="Y32" s="784"/>
      <c r="Z32" s="784"/>
      <c r="AA32" s="784"/>
      <c r="AB32" s="784"/>
      <c r="AC32" s="784"/>
      <c r="AD32" s="784"/>
      <c r="AE32" s="785"/>
      <c r="AF32" s="786"/>
      <c r="AG32" s="787"/>
      <c r="AH32" s="787"/>
      <c r="AI32" s="787"/>
      <c r="AJ32" s="788"/>
      <c r="AK32" s="834"/>
      <c r="AL32" s="830"/>
      <c r="AM32" s="830"/>
      <c r="AN32" s="830"/>
      <c r="AO32" s="830"/>
      <c r="AP32" s="830"/>
      <c r="AQ32" s="830"/>
      <c r="AR32" s="830"/>
      <c r="AS32" s="830"/>
      <c r="AT32" s="830"/>
      <c r="AU32" s="830"/>
      <c r="AV32" s="830"/>
      <c r="AW32" s="830"/>
      <c r="AX32" s="830"/>
      <c r="AY32" s="830"/>
      <c r="AZ32" s="831"/>
      <c r="BA32" s="831"/>
      <c r="BB32" s="831"/>
      <c r="BC32" s="831"/>
      <c r="BD32" s="831"/>
      <c r="BE32" s="832"/>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378</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491</v>
      </c>
      <c r="AG63" s="844"/>
      <c r="AH63" s="844"/>
      <c r="AI63" s="844"/>
      <c r="AJ63" s="845"/>
      <c r="AK63" s="846"/>
      <c r="AL63" s="841"/>
      <c r="AM63" s="841"/>
      <c r="AN63" s="841"/>
      <c r="AO63" s="841"/>
      <c r="AP63" s="844">
        <v>2936</v>
      </c>
      <c r="AQ63" s="844"/>
      <c r="AR63" s="844"/>
      <c r="AS63" s="844"/>
      <c r="AT63" s="844"/>
      <c r="AU63" s="844">
        <v>1656</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398</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4" t="s">
        <v>385</v>
      </c>
      <c r="AG66" s="815"/>
      <c r="AH66" s="815"/>
      <c r="AI66" s="815"/>
      <c r="AJ66" s="855"/>
      <c r="AK66" s="733" t="s">
        <v>386</v>
      </c>
      <c r="AL66" s="728"/>
      <c r="AM66" s="728"/>
      <c r="AN66" s="728"/>
      <c r="AO66" s="729"/>
      <c r="AP66" s="733" t="s">
        <v>387</v>
      </c>
      <c r="AQ66" s="734"/>
      <c r="AR66" s="734"/>
      <c r="AS66" s="734"/>
      <c r="AT66" s="735"/>
      <c r="AU66" s="733" t="s">
        <v>399</v>
      </c>
      <c r="AV66" s="734"/>
      <c r="AW66" s="734"/>
      <c r="AX66" s="734"/>
      <c r="AY66" s="735"/>
      <c r="AZ66" s="733" t="s">
        <v>365</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547</v>
      </c>
      <c r="C68" s="870"/>
      <c r="D68" s="870"/>
      <c r="E68" s="870"/>
      <c r="F68" s="870"/>
      <c r="G68" s="870"/>
      <c r="H68" s="870"/>
      <c r="I68" s="870"/>
      <c r="J68" s="870"/>
      <c r="K68" s="870"/>
      <c r="L68" s="870"/>
      <c r="M68" s="870"/>
      <c r="N68" s="870"/>
      <c r="O68" s="870"/>
      <c r="P68" s="871"/>
      <c r="Q68" s="872">
        <v>6589</v>
      </c>
      <c r="R68" s="866"/>
      <c r="S68" s="866"/>
      <c r="T68" s="866"/>
      <c r="U68" s="866"/>
      <c r="V68" s="866">
        <v>8584</v>
      </c>
      <c r="W68" s="866"/>
      <c r="X68" s="866"/>
      <c r="Y68" s="866"/>
      <c r="Z68" s="866"/>
      <c r="AA68" s="866">
        <v>-1996</v>
      </c>
      <c r="AB68" s="866"/>
      <c r="AC68" s="866"/>
      <c r="AD68" s="866"/>
      <c r="AE68" s="866"/>
      <c r="AF68" s="866">
        <v>2148</v>
      </c>
      <c r="AG68" s="866"/>
      <c r="AH68" s="866"/>
      <c r="AI68" s="866"/>
      <c r="AJ68" s="866"/>
      <c r="AK68" s="866">
        <v>965</v>
      </c>
      <c r="AL68" s="866"/>
      <c r="AM68" s="866"/>
      <c r="AN68" s="866"/>
      <c r="AO68" s="866"/>
      <c r="AP68" s="866">
        <v>7265</v>
      </c>
      <c r="AQ68" s="866"/>
      <c r="AR68" s="866"/>
      <c r="AS68" s="866"/>
      <c r="AT68" s="866"/>
      <c r="AU68" s="866">
        <v>748</v>
      </c>
      <c r="AV68" s="866"/>
      <c r="AW68" s="866"/>
      <c r="AX68" s="866"/>
      <c r="AY68" s="866"/>
      <c r="AZ68" s="867" t="s">
        <v>558</v>
      </c>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548</v>
      </c>
      <c r="C69" s="874"/>
      <c r="D69" s="874"/>
      <c r="E69" s="874"/>
      <c r="F69" s="874"/>
      <c r="G69" s="874"/>
      <c r="H69" s="874"/>
      <c r="I69" s="874"/>
      <c r="J69" s="874"/>
      <c r="K69" s="874"/>
      <c r="L69" s="874"/>
      <c r="M69" s="874"/>
      <c r="N69" s="874"/>
      <c r="O69" s="874"/>
      <c r="P69" s="875"/>
      <c r="Q69" s="876">
        <v>11048</v>
      </c>
      <c r="R69" s="830"/>
      <c r="S69" s="830"/>
      <c r="T69" s="830"/>
      <c r="U69" s="830"/>
      <c r="V69" s="830">
        <v>10962</v>
      </c>
      <c r="W69" s="830"/>
      <c r="X69" s="830"/>
      <c r="Y69" s="830"/>
      <c r="Z69" s="830"/>
      <c r="AA69" s="830">
        <v>86</v>
      </c>
      <c r="AB69" s="830"/>
      <c r="AC69" s="830"/>
      <c r="AD69" s="830"/>
      <c r="AE69" s="830"/>
      <c r="AF69" s="830">
        <v>86</v>
      </c>
      <c r="AG69" s="830"/>
      <c r="AH69" s="830"/>
      <c r="AI69" s="830"/>
      <c r="AJ69" s="830"/>
      <c r="AK69" s="830">
        <v>4624</v>
      </c>
      <c r="AL69" s="830"/>
      <c r="AM69" s="830"/>
      <c r="AN69" s="830"/>
      <c r="AO69" s="830"/>
      <c r="AP69" s="830" t="s">
        <v>546</v>
      </c>
      <c r="AQ69" s="830"/>
      <c r="AR69" s="830"/>
      <c r="AS69" s="830"/>
      <c r="AT69" s="830"/>
      <c r="AU69" s="830" t="s">
        <v>546</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549</v>
      </c>
      <c r="C70" s="874"/>
      <c r="D70" s="874"/>
      <c r="E70" s="874"/>
      <c r="F70" s="874"/>
      <c r="G70" s="874"/>
      <c r="H70" s="874"/>
      <c r="I70" s="874"/>
      <c r="J70" s="874"/>
      <c r="K70" s="874"/>
      <c r="L70" s="874"/>
      <c r="M70" s="874"/>
      <c r="N70" s="874"/>
      <c r="O70" s="874"/>
      <c r="P70" s="875"/>
      <c r="Q70" s="876">
        <v>1656633</v>
      </c>
      <c r="R70" s="830"/>
      <c r="S70" s="830"/>
      <c r="T70" s="830"/>
      <c r="U70" s="830"/>
      <c r="V70" s="830">
        <v>1631442</v>
      </c>
      <c r="W70" s="830"/>
      <c r="X70" s="830"/>
      <c r="Y70" s="830"/>
      <c r="Z70" s="830"/>
      <c r="AA70" s="830">
        <v>25191</v>
      </c>
      <c r="AB70" s="830"/>
      <c r="AC70" s="830"/>
      <c r="AD70" s="830"/>
      <c r="AE70" s="830"/>
      <c r="AF70" s="830">
        <v>25191</v>
      </c>
      <c r="AG70" s="830"/>
      <c r="AH70" s="830"/>
      <c r="AI70" s="830"/>
      <c r="AJ70" s="830"/>
      <c r="AK70" s="830">
        <v>23240</v>
      </c>
      <c r="AL70" s="830"/>
      <c r="AM70" s="830"/>
      <c r="AN70" s="830"/>
      <c r="AO70" s="830"/>
      <c r="AP70" s="830" t="s">
        <v>546</v>
      </c>
      <c r="AQ70" s="830"/>
      <c r="AR70" s="830"/>
      <c r="AS70" s="830"/>
      <c r="AT70" s="830"/>
      <c r="AU70" s="830" t="s">
        <v>546</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550</v>
      </c>
      <c r="C71" s="874"/>
      <c r="D71" s="874"/>
      <c r="E71" s="874"/>
      <c r="F71" s="874"/>
      <c r="G71" s="874"/>
      <c r="H71" s="874"/>
      <c r="I71" s="874"/>
      <c r="J71" s="874"/>
      <c r="K71" s="874"/>
      <c r="L71" s="874"/>
      <c r="M71" s="874"/>
      <c r="N71" s="874"/>
      <c r="O71" s="874"/>
      <c r="P71" s="875"/>
      <c r="Q71" s="876">
        <v>9388</v>
      </c>
      <c r="R71" s="830"/>
      <c r="S71" s="830"/>
      <c r="T71" s="830"/>
      <c r="U71" s="830"/>
      <c r="V71" s="830">
        <v>9097</v>
      </c>
      <c r="W71" s="830"/>
      <c r="X71" s="830"/>
      <c r="Y71" s="830"/>
      <c r="Z71" s="830"/>
      <c r="AA71" s="830">
        <v>291</v>
      </c>
      <c r="AB71" s="830"/>
      <c r="AC71" s="830"/>
      <c r="AD71" s="830"/>
      <c r="AE71" s="830"/>
      <c r="AF71" s="830">
        <v>291</v>
      </c>
      <c r="AG71" s="830"/>
      <c r="AH71" s="830"/>
      <c r="AI71" s="830"/>
      <c r="AJ71" s="830"/>
      <c r="AK71" s="830" t="s">
        <v>546</v>
      </c>
      <c r="AL71" s="830"/>
      <c r="AM71" s="830"/>
      <c r="AN71" s="830"/>
      <c r="AO71" s="830"/>
      <c r="AP71" s="830">
        <v>125</v>
      </c>
      <c r="AQ71" s="830"/>
      <c r="AR71" s="830"/>
      <c r="AS71" s="830"/>
      <c r="AT71" s="830"/>
      <c r="AU71" s="830">
        <v>1</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551</v>
      </c>
      <c r="C72" s="874"/>
      <c r="D72" s="874"/>
      <c r="E72" s="874"/>
      <c r="F72" s="874"/>
      <c r="G72" s="874"/>
      <c r="H72" s="874"/>
      <c r="I72" s="874"/>
      <c r="J72" s="874"/>
      <c r="K72" s="874"/>
      <c r="L72" s="874"/>
      <c r="M72" s="874"/>
      <c r="N72" s="874"/>
      <c r="O72" s="874"/>
      <c r="P72" s="875"/>
      <c r="Q72" s="876">
        <v>414</v>
      </c>
      <c r="R72" s="830"/>
      <c r="S72" s="830"/>
      <c r="T72" s="830"/>
      <c r="U72" s="830"/>
      <c r="V72" s="830">
        <v>396</v>
      </c>
      <c r="W72" s="830"/>
      <c r="X72" s="830"/>
      <c r="Y72" s="830"/>
      <c r="Z72" s="830"/>
      <c r="AA72" s="830">
        <v>19</v>
      </c>
      <c r="AB72" s="830"/>
      <c r="AC72" s="830"/>
      <c r="AD72" s="830"/>
      <c r="AE72" s="830"/>
      <c r="AF72" s="830">
        <v>19</v>
      </c>
      <c r="AG72" s="830"/>
      <c r="AH72" s="830"/>
      <c r="AI72" s="830"/>
      <c r="AJ72" s="830"/>
      <c r="AK72" s="830">
        <v>8</v>
      </c>
      <c r="AL72" s="830"/>
      <c r="AM72" s="830"/>
      <c r="AN72" s="830"/>
      <c r="AO72" s="830"/>
      <c r="AP72" s="830" t="s">
        <v>546</v>
      </c>
      <c r="AQ72" s="830"/>
      <c r="AR72" s="830"/>
      <c r="AS72" s="830"/>
      <c r="AT72" s="830"/>
      <c r="AU72" s="830" t="s">
        <v>546</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552</v>
      </c>
      <c r="C73" s="874"/>
      <c r="D73" s="874"/>
      <c r="E73" s="874"/>
      <c r="F73" s="874"/>
      <c r="G73" s="874"/>
      <c r="H73" s="874"/>
      <c r="I73" s="874"/>
      <c r="J73" s="874"/>
      <c r="K73" s="874"/>
      <c r="L73" s="874"/>
      <c r="M73" s="874"/>
      <c r="N73" s="874"/>
      <c r="O73" s="874"/>
      <c r="P73" s="875"/>
      <c r="Q73" s="876">
        <v>2576</v>
      </c>
      <c r="R73" s="830"/>
      <c r="S73" s="830"/>
      <c r="T73" s="830"/>
      <c r="U73" s="830"/>
      <c r="V73" s="830">
        <v>2342</v>
      </c>
      <c r="W73" s="830"/>
      <c r="X73" s="830"/>
      <c r="Y73" s="830"/>
      <c r="Z73" s="830"/>
      <c r="AA73" s="830">
        <v>234</v>
      </c>
      <c r="AB73" s="830"/>
      <c r="AC73" s="830"/>
      <c r="AD73" s="830"/>
      <c r="AE73" s="830"/>
      <c r="AF73" s="830">
        <v>234</v>
      </c>
      <c r="AG73" s="830"/>
      <c r="AH73" s="830"/>
      <c r="AI73" s="830"/>
      <c r="AJ73" s="830"/>
      <c r="AK73" s="830" t="s">
        <v>546</v>
      </c>
      <c r="AL73" s="830"/>
      <c r="AM73" s="830"/>
      <c r="AN73" s="830"/>
      <c r="AO73" s="830"/>
      <c r="AP73" s="830">
        <v>744</v>
      </c>
      <c r="AQ73" s="830"/>
      <c r="AR73" s="830"/>
      <c r="AS73" s="830"/>
      <c r="AT73" s="830"/>
      <c r="AU73" s="830">
        <v>88</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553</v>
      </c>
      <c r="C74" s="874"/>
      <c r="D74" s="874"/>
      <c r="E74" s="874"/>
      <c r="F74" s="874"/>
      <c r="G74" s="874"/>
      <c r="H74" s="874"/>
      <c r="I74" s="874"/>
      <c r="J74" s="874"/>
      <c r="K74" s="874"/>
      <c r="L74" s="874"/>
      <c r="M74" s="874"/>
      <c r="N74" s="874"/>
      <c r="O74" s="874"/>
      <c r="P74" s="875"/>
      <c r="Q74" s="876">
        <v>583</v>
      </c>
      <c r="R74" s="830"/>
      <c r="S74" s="830"/>
      <c r="T74" s="830"/>
      <c r="U74" s="830"/>
      <c r="V74" s="830">
        <v>557</v>
      </c>
      <c r="W74" s="830"/>
      <c r="X74" s="830"/>
      <c r="Y74" s="830"/>
      <c r="Z74" s="830"/>
      <c r="AA74" s="830">
        <v>26</v>
      </c>
      <c r="AB74" s="830"/>
      <c r="AC74" s="830"/>
      <c r="AD74" s="830"/>
      <c r="AE74" s="830"/>
      <c r="AF74" s="830">
        <v>26</v>
      </c>
      <c r="AG74" s="830"/>
      <c r="AH74" s="830"/>
      <c r="AI74" s="830"/>
      <c r="AJ74" s="830"/>
      <c r="AK74" s="830" t="s">
        <v>546</v>
      </c>
      <c r="AL74" s="830"/>
      <c r="AM74" s="830"/>
      <c r="AN74" s="830"/>
      <c r="AO74" s="830"/>
      <c r="AP74" s="830" t="s">
        <v>546</v>
      </c>
      <c r="AQ74" s="830"/>
      <c r="AR74" s="830"/>
      <c r="AS74" s="830"/>
      <c r="AT74" s="830"/>
      <c r="AU74" s="830" t="s">
        <v>546</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554</v>
      </c>
      <c r="C75" s="874"/>
      <c r="D75" s="874"/>
      <c r="E75" s="874"/>
      <c r="F75" s="874"/>
      <c r="G75" s="874"/>
      <c r="H75" s="874"/>
      <c r="I75" s="874"/>
      <c r="J75" s="874"/>
      <c r="K75" s="874"/>
      <c r="L75" s="874"/>
      <c r="M75" s="874"/>
      <c r="N75" s="874"/>
      <c r="O75" s="874"/>
      <c r="P75" s="875"/>
      <c r="Q75" s="877">
        <v>1238</v>
      </c>
      <c r="R75" s="878"/>
      <c r="S75" s="878"/>
      <c r="T75" s="878"/>
      <c r="U75" s="834"/>
      <c r="V75" s="879">
        <v>1207</v>
      </c>
      <c r="W75" s="878"/>
      <c r="X75" s="878"/>
      <c r="Y75" s="878"/>
      <c r="Z75" s="834"/>
      <c r="AA75" s="879">
        <v>31</v>
      </c>
      <c r="AB75" s="878"/>
      <c r="AC75" s="878"/>
      <c r="AD75" s="878"/>
      <c r="AE75" s="834"/>
      <c r="AF75" s="879">
        <v>31</v>
      </c>
      <c r="AG75" s="878"/>
      <c r="AH75" s="878"/>
      <c r="AI75" s="878"/>
      <c r="AJ75" s="834"/>
      <c r="AK75" s="879">
        <v>76</v>
      </c>
      <c r="AL75" s="878"/>
      <c r="AM75" s="878"/>
      <c r="AN75" s="878"/>
      <c r="AO75" s="834"/>
      <c r="AP75" s="879" t="s">
        <v>546</v>
      </c>
      <c r="AQ75" s="878"/>
      <c r="AR75" s="878"/>
      <c r="AS75" s="878"/>
      <c r="AT75" s="834"/>
      <c r="AU75" s="879" t="s">
        <v>546</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t="s">
        <v>555</v>
      </c>
      <c r="C76" s="874"/>
      <c r="D76" s="874"/>
      <c r="E76" s="874"/>
      <c r="F76" s="874"/>
      <c r="G76" s="874"/>
      <c r="H76" s="874"/>
      <c r="I76" s="874"/>
      <c r="J76" s="874"/>
      <c r="K76" s="874"/>
      <c r="L76" s="874"/>
      <c r="M76" s="874"/>
      <c r="N76" s="874"/>
      <c r="O76" s="874"/>
      <c r="P76" s="875"/>
      <c r="Q76" s="877">
        <v>271</v>
      </c>
      <c r="R76" s="878"/>
      <c r="S76" s="878"/>
      <c r="T76" s="878"/>
      <c r="U76" s="834"/>
      <c r="V76" s="879">
        <v>194</v>
      </c>
      <c r="W76" s="878"/>
      <c r="X76" s="878"/>
      <c r="Y76" s="878"/>
      <c r="Z76" s="834"/>
      <c r="AA76" s="879">
        <v>76</v>
      </c>
      <c r="AB76" s="878"/>
      <c r="AC76" s="878"/>
      <c r="AD76" s="878"/>
      <c r="AE76" s="834"/>
      <c r="AF76" s="879">
        <v>76</v>
      </c>
      <c r="AG76" s="878"/>
      <c r="AH76" s="878"/>
      <c r="AI76" s="878"/>
      <c r="AJ76" s="834"/>
      <c r="AK76" s="879">
        <v>70</v>
      </c>
      <c r="AL76" s="878"/>
      <c r="AM76" s="878"/>
      <c r="AN76" s="878"/>
      <c r="AO76" s="834"/>
      <c r="AP76" s="879" t="s">
        <v>546</v>
      </c>
      <c r="AQ76" s="878"/>
      <c r="AR76" s="878"/>
      <c r="AS76" s="878"/>
      <c r="AT76" s="834"/>
      <c r="AU76" s="879" t="s">
        <v>546</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t="s">
        <v>556</v>
      </c>
      <c r="C77" s="874"/>
      <c r="D77" s="874"/>
      <c r="E77" s="874"/>
      <c r="F77" s="874"/>
      <c r="G77" s="874"/>
      <c r="H77" s="874"/>
      <c r="I77" s="874"/>
      <c r="J77" s="874"/>
      <c r="K77" s="874"/>
      <c r="L77" s="874"/>
      <c r="M77" s="874"/>
      <c r="N77" s="874"/>
      <c r="O77" s="874"/>
      <c r="P77" s="875"/>
      <c r="Q77" s="877">
        <v>4</v>
      </c>
      <c r="R77" s="878"/>
      <c r="S77" s="878"/>
      <c r="T77" s="878"/>
      <c r="U77" s="834"/>
      <c r="V77" s="879">
        <v>3</v>
      </c>
      <c r="W77" s="878"/>
      <c r="X77" s="878"/>
      <c r="Y77" s="878"/>
      <c r="Z77" s="834"/>
      <c r="AA77" s="879">
        <v>1</v>
      </c>
      <c r="AB77" s="878"/>
      <c r="AC77" s="878"/>
      <c r="AD77" s="878"/>
      <c r="AE77" s="834"/>
      <c r="AF77" s="879">
        <v>1</v>
      </c>
      <c r="AG77" s="878"/>
      <c r="AH77" s="878"/>
      <c r="AI77" s="878"/>
      <c r="AJ77" s="834"/>
      <c r="AK77" s="879" t="s">
        <v>546</v>
      </c>
      <c r="AL77" s="878"/>
      <c r="AM77" s="878"/>
      <c r="AN77" s="878"/>
      <c r="AO77" s="834"/>
      <c r="AP77" s="879" t="s">
        <v>546</v>
      </c>
      <c r="AQ77" s="878"/>
      <c r="AR77" s="878"/>
      <c r="AS77" s="878"/>
      <c r="AT77" s="834"/>
      <c r="AU77" s="879" t="s">
        <v>546</v>
      </c>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t="s">
        <v>557</v>
      </c>
      <c r="C78" s="874"/>
      <c r="D78" s="874"/>
      <c r="E78" s="874"/>
      <c r="F78" s="874"/>
      <c r="G78" s="874"/>
      <c r="H78" s="874"/>
      <c r="I78" s="874"/>
      <c r="J78" s="874"/>
      <c r="K78" s="874"/>
      <c r="L78" s="874"/>
      <c r="M78" s="874"/>
      <c r="N78" s="874"/>
      <c r="O78" s="874"/>
      <c r="P78" s="875"/>
      <c r="Q78" s="876">
        <v>4789</v>
      </c>
      <c r="R78" s="830"/>
      <c r="S78" s="830"/>
      <c r="T78" s="830"/>
      <c r="U78" s="830"/>
      <c r="V78" s="830">
        <v>4660</v>
      </c>
      <c r="W78" s="830"/>
      <c r="X78" s="830"/>
      <c r="Y78" s="830"/>
      <c r="Z78" s="830"/>
      <c r="AA78" s="830">
        <v>128</v>
      </c>
      <c r="AB78" s="830"/>
      <c r="AC78" s="830"/>
      <c r="AD78" s="830"/>
      <c r="AE78" s="830"/>
      <c r="AF78" s="830">
        <v>128</v>
      </c>
      <c r="AG78" s="830"/>
      <c r="AH78" s="830"/>
      <c r="AI78" s="830"/>
      <c r="AJ78" s="830"/>
      <c r="AK78" s="830" t="s">
        <v>546</v>
      </c>
      <c r="AL78" s="830"/>
      <c r="AM78" s="830"/>
      <c r="AN78" s="830"/>
      <c r="AO78" s="830"/>
      <c r="AP78" s="830" t="s">
        <v>546</v>
      </c>
      <c r="AQ78" s="830"/>
      <c r="AR78" s="830"/>
      <c r="AS78" s="830"/>
      <c r="AT78" s="830"/>
      <c r="AU78" s="830" t="s">
        <v>546</v>
      </c>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378</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28231</v>
      </c>
      <c r="AG88" s="844"/>
      <c r="AH88" s="844"/>
      <c r="AI88" s="844"/>
      <c r="AJ88" s="844"/>
      <c r="AK88" s="841"/>
      <c r="AL88" s="841"/>
      <c r="AM88" s="841"/>
      <c r="AN88" s="841"/>
      <c r="AO88" s="841"/>
      <c r="AP88" s="844">
        <v>8134</v>
      </c>
      <c r="AQ88" s="844"/>
      <c r="AR88" s="844"/>
      <c r="AS88" s="844"/>
      <c r="AT88" s="844"/>
      <c r="AU88" s="844">
        <v>837</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10</v>
      </c>
      <c r="CS102" s="852"/>
      <c r="CT102" s="852"/>
      <c r="CU102" s="852"/>
      <c r="CV102" s="891"/>
      <c r="CW102" s="890">
        <v>3</v>
      </c>
      <c r="CX102" s="852"/>
      <c r="CY102" s="852"/>
      <c r="CZ102" s="852"/>
      <c r="DA102" s="891"/>
      <c r="DB102" s="890"/>
      <c r="DC102" s="852"/>
      <c r="DD102" s="852"/>
      <c r="DE102" s="852"/>
      <c r="DF102" s="891"/>
      <c r="DG102" s="890">
        <v>980</v>
      </c>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295</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295</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295</v>
      </c>
      <c r="DR109" s="893"/>
      <c r="DS109" s="893"/>
      <c r="DT109" s="893"/>
      <c r="DU109" s="894"/>
      <c r="DV109" s="892" t="s">
        <v>411</v>
      </c>
      <c r="DW109" s="893"/>
      <c r="DX109" s="893"/>
      <c r="DY109" s="893"/>
      <c r="DZ109" s="895"/>
    </row>
    <row r="110" spans="1:131" s="218" customFormat="1" ht="26.25" customHeight="1" x14ac:dyDescent="0.15">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604924</v>
      </c>
      <c r="AB110" s="900"/>
      <c r="AC110" s="900"/>
      <c r="AD110" s="900"/>
      <c r="AE110" s="901"/>
      <c r="AF110" s="902">
        <v>651116</v>
      </c>
      <c r="AG110" s="900"/>
      <c r="AH110" s="900"/>
      <c r="AI110" s="900"/>
      <c r="AJ110" s="901"/>
      <c r="AK110" s="902">
        <v>642035</v>
      </c>
      <c r="AL110" s="900"/>
      <c r="AM110" s="900"/>
      <c r="AN110" s="900"/>
      <c r="AO110" s="901"/>
      <c r="AP110" s="903">
        <v>8.8000000000000007</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7917798</v>
      </c>
      <c r="BR110" s="931"/>
      <c r="BS110" s="931"/>
      <c r="BT110" s="931"/>
      <c r="BU110" s="931"/>
      <c r="BV110" s="931">
        <v>7343877</v>
      </c>
      <c r="BW110" s="931"/>
      <c r="BX110" s="931"/>
      <c r="BY110" s="931"/>
      <c r="BZ110" s="931"/>
      <c r="CA110" s="931">
        <v>6763585</v>
      </c>
      <c r="CB110" s="931"/>
      <c r="CC110" s="931"/>
      <c r="CD110" s="931"/>
      <c r="CE110" s="931"/>
      <c r="CF110" s="944">
        <v>92.7</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v>798594</v>
      </c>
      <c r="BR111" s="926"/>
      <c r="BS111" s="926"/>
      <c r="BT111" s="926"/>
      <c r="BU111" s="926"/>
      <c r="BV111" s="926">
        <v>736592</v>
      </c>
      <c r="BW111" s="926"/>
      <c r="BX111" s="926"/>
      <c r="BY111" s="926"/>
      <c r="BZ111" s="926"/>
      <c r="CA111" s="926">
        <v>969493</v>
      </c>
      <c r="CB111" s="926"/>
      <c r="CC111" s="926"/>
      <c r="CD111" s="926"/>
      <c r="CE111" s="926"/>
      <c r="CF111" s="920">
        <v>13.3</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1189522</v>
      </c>
      <c r="BR112" s="926"/>
      <c r="BS112" s="926"/>
      <c r="BT112" s="926"/>
      <c r="BU112" s="926"/>
      <c r="BV112" s="926">
        <v>1307874</v>
      </c>
      <c r="BW112" s="926"/>
      <c r="BX112" s="926"/>
      <c r="BY112" s="926"/>
      <c r="BZ112" s="926"/>
      <c r="CA112" s="926">
        <v>1655803</v>
      </c>
      <c r="CB112" s="926"/>
      <c r="CC112" s="926"/>
      <c r="CD112" s="926"/>
      <c r="CE112" s="926"/>
      <c r="CF112" s="920">
        <v>22.7</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90945</v>
      </c>
      <c r="AB113" s="938"/>
      <c r="AC113" s="938"/>
      <c r="AD113" s="938"/>
      <c r="AE113" s="939"/>
      <c r="AF113" s="940">
        <v>91169</v>
      </c>
      <c r="AG113" s="938"/>
      <c r="AH113" s="938"/>
      <c r="AI113" s="938"/>
      <c r="AJ113" s="939"/>
      <c r="AK113" s="940">
        <v>94545</v>
      </c>
      <c r="AL113" s="938"/>
      <c r="AM113" s="938"/>
      <c r="AN113" s="938"/>
      <c r="AO113" s="939"/>
      <c r="AP113" s="941">
        <v>1.3</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926113</v>
      </c>
      <c r="BR113" s="926"/>
      <c r="BS113" s="926"/>
      <c r="BT113" s="926"/>
      <c r="BU113" s="926"/>
      <c r="BV113" s="926">
        <v>891796</v>
      </c>
      <c r="BW113" s="926"/>
      <c r="BX113" s="926"/>
      <c r="BY113" s="926"/>
      <c r="BZ113" s="926"/>
      <c r="CA113" s="926">
        <v>837440</v>
      </c>
      <c r="CB113" s="926"/>
      <c r="CC113" s="926"/>
      <c r="CD113" s="926"/>
      <c r="CE113" s="926"/>
      <c r="CF113" s="920">
        <v>11.5</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125304</v>
      </c>
      <c r="AB114" s="959"/>
      <c r="AC114" s="959"/>
      <c r="AD114" s="959"/>
      <c r="AE114" s="960"/>
      <c r="AF114" s="961">
        <v>114306</v>
      </c>
      <c r="AG114" s="959"/>
      <c r="AH114" s="959"/>
      <c r="AI114" s="959"/>
      <c r="AJ114" s="960"/>
      <c r="AK114" s="961">
        <v>112400</v>
      </c>
      <c r="AL114" s="959"/>
      <c r="AM114" s="959"/>
      <c r="AN114" s="959"/>
      <c r="AO114" s="960"/>
      <c r="AP114" s="962">
        <v>1.5</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1397307</v>
      </c>
      <c r="BR114" s="926"/>
      <c r="BS114" s="926"/>
      <c r="BT114" s="926"/>
      <c r="BU114" s="926"/>
      <c r="BV114" s="926">
        <v>1314024</v>
      </c>
      <c r="BW114" s="926"/>
      <c r="BX114" s="926"/>
      <c r="BY114" s="926"/>
      <c r="BZ114" s="926"/>
      <c r="CA114" s="926">
        <v>1330430</v>
      </c>
      <c r="CB114" s="926"/>
      <c r="CC114" s="926"/>
      <c r="CD114" s="926"/>
      <c r="CE114" s="926"/>
      <c r="CF114" s="920">
        <v>18.2</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1508</v>
      </c>
      <c r="AB115" s="938"/>
      <c r="AC115" s="938"/>
      <c r="AD115" s="938"/>
      <c r="AE115" s="939"/>
      <c r="AF115" s="940">
        <v>2255</v>
      </c>
      <c r="AG115" s="938"/>
      <c r="AH115" s="938"/>
      <c r="AI115" s="938"/>
      <c r="AJ115" s="939"/>
      <c r="AK115" s="940">
        <v>2692</v>
      </c>
      <c r="AL115" s="938"/>
      <c r="AM115" s="938"/>
      <c r="AN115" s="938"/>
      <c r="AO115" s="939"/>
      <c r="AP115" s="941">
        <v>0</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v>798594</v>
      </c>
      <c r="DH115" s="959"/>
      <c r="DI115" s="959"/>
      <c r="DJ115" s="959"/>
      <c r="DK115" s="960"/>
      <c r="DL115" s="961">
        <v>736592</v>
      </c>
      <c r="DM115" s="959"/>
      <c r="DN115" s="959"/>
      <c r="DO115" s="959"/>
      <c r="DP115" s="960"/>
      <c r="DQ115" s="961">
        <v>969493</v>
      </c>
      <c r="DR115" s="959"/>
      <c r="DS115" s="959"/>
      <c r="DT115" s="959"/>
      <c r="DU115" s="960"/>
      <c r="DV115" s="962">
        <v>13.3</v>
      </c>
      <c r="DW115" s="963"/>
      <c r="DX115" s="963"/>
      <c r="DY115" s="963"/>
      <c r="DZ115" s="964"/>
    </row>
    <row r="116" spans="1:130" s="218" customFormat="1" ht="26.25" customHeight="1" x14ac:dyDescent="0.15">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822681</v>
      </c>
      <c r="AB117" s="979"/>
      <c r="AC117" s="979"/>
      <c r="AD117" s="979"/>
      <c r="AE117" s="980"/>
      <c r="AF117" s="981">
        <v>858846</v>
      </c>
      <c r="AG117" s="979"/>
      <c r="AH117" s="979"/>
      <c r="AI117" s="979"/>
      <c r="AJ117" s="980"/>
      <c r="AK117" s="981">
        <v>851672</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295</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441</v>
      </c>
      <c r="BP119" s="1005"/>
      <c r="BQ119" s="999">
        <v>12229334</v>
      </c>
      <c r="BR119" s="1000"/>
      <c r="BS119" s="1000"/>
      <c r="BT119" s="1000"/>
      <c r="BU119" s="1000"/>
      <c r="BV119" s="1000">
        <v>11594163</v>
      </c>
      <c r="BW119" s="1000"/>
      <c r="BX119" s="1000"/>
      <c r="BY119" s="1000"/>
      <c r="BZ119" s="1000"/>
      <c r="CA119" s="1000">
        <v>11556751</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6215467</v>
      </c>
      <c r="BR120" s="931"/>
      <c r="BS120" s="931"/>
      <c r="BT120" s="931"/>
      <c r="BU120" s="931"/>
      <c r="BV120" s="931">
        <v>6166458</v>
      </c>
      <c r="BW120" s="931"/>
      <c r="BX120" s="931"/>
      <c r="BY120" s="931"/>
      <c r="BZ120" s="931"/>
      <c r="CA120" s="931">
        <v>6174417</v>
      </c>
      <c r="CB120" s="931"/>
      <c r="CC120" s="931"/>
      <c r="CD120" s="931"/>
      <c r="CE120" s="931"/>
      <c r="CF120" s="944">
        <v>84.7</v>
      </c>
      <c r="CG120" s="945"/>
      <c r="CH120" s="945"/>
      <c r="CI120" s="945"/>
      <c r="CJ120" s="945"/>
      <c r="CK120" s="1006" t="s">
        <v>445</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v>1189522</v>
      </c>
      <c r="DH120" s="931"/>
      <c r="DI120" s="931"/>
      <c r="DJ120" s="931"/>
      <c r="DK120" s="931"/>
      <c r="DL120" s="931">
        <v>1307874</v>
      </c>
      <c r="DM120" s="931"/>
      <c r="DN120" s="931"/>
      <c r="DO120" s="931"/>
      <c r="DP120" s="931"/>
      <c r="DQ120" s="931">
        <v>1655803</v>
      </c>
      <c r="DR120" s="931"/>
      <c r="DS120" s="931"/>
      <c r="DT120" s="931"/>
      <c r="DU120" s="931"/>
      <c r="DV120" s="932">
        <v>22.7</v>
      </c>
      <c r="DW120" s="932"/>
      <c r="DX120" s="932"/>
      <c r="DY120" s="932"/>
      <c r="DZ120" s="933"/>
    </row>
    <row r="121" spans="1:130" s="218" customFormat="1" ht="26.25" customHeight="1" x14ac:dyDescent="0.15">
      <c r="A121" s="1057"/>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v>4344381</v>
      </c>
      <c r="BR121" s="926"/>
      <c r="BS121" s="926"/>
      <c r="BT121" s="926"/>
      <c r="BU121" s="926"/>
      <c r="BV121" s="926">
        <v>4621745</v>
      </c>
      <c r="BW121" s="926"/>
      <c r="BX121" s="926"/>
      <c r="BY121" s="926"/>
      <c r="BZ121" s="926"/>
      <c r="CA121" s="926">
        <v>4835955</v>
      </c>
      <c r="CB121" s="926"/>
      <c r="CC121" s="926"/>
      <c r="CD121" s="926"/>
      <c r="CE121" s="926"/>
      <c r="CF121" s="920">
        <v>66.3</v>
      </c>
      <c r="CG121" s="921"/>
      <c r="CH121" s="921"/>
      <c r="CI121" s="921"/>
      <c r="CJ121" s="921"/>
      <c r="CK121" s="1009"/>
      <c r="CL121" s="1010"/>
      <c r="CM121" s="1010"/>
      <c r="CN121" s="1010"/>
      <c r="CO121" s="1011"/>
      <c r="CP121" s="1019" t="s">
        <v>391</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t="s">
        <v>122</v>
      </c>
      <c r="DR121" s="926"/>
      <c r="DS121" s="926"/>
      <c r="DT121" s="926"/>
      <c r="DU121" s="926"/>
      <c r="DV121" s="927" t="s">
        <v>122</v>
      </c>
      <c r="DW121" s="927"/>
      <c r="DX121" s="927"/>
      <c r="DY121" s="927"/>
      <c r="DZ121" s="928"/>
    </row>
    <row r="122" spans="1:130" s="218" customFormat="1" ht="26.25" customHeight="1" x14ac:dyDescent="0.15">
      <c r="A122" s="1057"/>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2991721</v>
      </c>
      <c r="BR122" s="1000"/>
      <c r="BS122" s="1000"/>
      <c r="BT122" s="1000"/>
      <c r="BU122" s="1000"/>
      <c r="BV122" s="1000">
        <v>2740364</v>
      </c>
      <c r="BW122" s="1000"/>
      <c r="BX122" s="1000"/>
      <c r="BY122" s="1000"/>
      <c r="BZ122" s="1000"/>
      <c r="CA122" s="1000">
        <v>2630230</v>
      </c>
      <c r="CB122" s="1000"/>
      <c r="CC122" s="1000"/>
      <c r="CD122" s="1000"/>
      <c r="CE122" s="1000"/>
      <c r="CF122" s="1017">
        <v>36.1</v>
      </c>
      <c r="CG122" s="1018"/>
      <c r="CH122" s="1018"/>
      <c r="CI122" s="1018"/>
      <c r="CJ122" s="1018"/>
      <c r="CK122" s="1009"/>
      <c r="CL122" s="1010"/>
      <c r="CM122" s="1010"/>
      <c r="CN122" s="1010"/>
      <c r="CO122" s="1011"/>
      <c r="CP122" s="1019" t="s">
        <v>392</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15">
      <c r="A123" s="1057"/>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449</v>
      </c>
      <c r="BP123" s="1005"/>
      <c r="BQ123" s="1063">
        <v>13551569</v>
      </c>
      <c r="BR123" s="1064"/>
      <c r="BS123" s="1064"/>
      <c r="BT123" s="1064"/>
      <c r="BU123" s="1064"/>
      <c r="BV123" s="1064">
        <v>13528567</v>
      </c>
      <c r="BW123" s="1064"/>
      <c r="BX123" s="1064"/>
      <c r="BY123" s="1064"/>
      <c r="BZ123" s="1064"/>
      <c r="CA123" s="1064">
        <v>13640602</v>
      </c>
      <c r="CB123" s="1064"/>
      <c r="CC123" s="1064"/>
      <c r="CD123" s="1064"/>
      <c r="CE123" s="1064"/>
      <c r="CF123" s="1001"/>
      <c r="CG123" s="1002"/>
      <c r="CH123" s="1002"/>
      <c r="CI123" s="1002"/>
      <c r="CJ123" s="1003"/>
      <c r="CK123" s="1009"/>
      <c r="CL123" s="1010"/>
      <c r="CM123" s="1010"/>
      <c r="CN123" s="1010"/>
      <c r="CO123" s="1011"/>
      <c r="CP123" s="1019" t="s">
        <v>390</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7"/>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1508</v>
      </c>
      <c r="AB127" s="959"/>
      <c r="AC127" s="959"/>
      <c r="AD127" s="959"/>
      <c r="AE127" s="960"/>
      <c r="AF127" s="961">
        <v>2255</v>
      </c>
      <c r="AG127" s="959"/>
      <c r="AH127" s="959"/>
      <c r="AI127" s="959"/>
      <c r="AJ127" s="960"/>
      <c r="AK127" s="961">
        <v>2692</v>
      </c>
      <c r="AL127" s="959"/>
      <c r="AM127" s="959"/>
      <c r="AN127" s="959"/>
      <c r="AO127" s="960"/>
      <c r="AP127" s="962">
        <v>0</v>
      </c>
      <c r="AQ127" s="963"/>
      <c r="AR127" s="963"/>
      <c r="AS127" s="963"/>
      <c r="AT127" s="964"/>
      <c r="AU127" s="220"/>
      <c r="AV127" s="220"/>
      <c r="AW127" s="220"/>
      <c r="AX127" s="1031" t="s">
        <v>456</v>
      </c>
      <c r="AY127" s="1032"/>
      <c r="AZ127" s="1032"/>
      <c r="BA127" s="1032"/>
      <c r="BB127" s="1032"/>
      <c r="BC127" s="1032"/>
      <c r="BD127" s="1032"/>
      <c r="BE127" s="1033"/>
      <c r="BF127" s="1034" t="s">
        <v>457</v>
      </c>
      <c r="BG127" s="1032"/>
      <c r="BH127" s="1032"/>
      <c r="BI127" s="1032"/>
      <c r="BJ127" s="1032"/>
      <c r="BK127" s="1032"/>
      <c r="BL127" s="1033"/>
      <c r="BM127" s="1034" t="s">
        <v>458</v>
      </c>
      <c r="BN127" s="1032"/>
      <c r="BO127" s="1032"/>
      <c r="BP127" s="1032"/>
      <c r="BQ127" s="1032"/>
      <c r="BR127" s="1032"/>
      <c r="BS127" s="1033"/>
      <c r="BT127" s="1034" t="s">
        <v>459</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462</v>
      </c>
      <c r="X128" s="1043"/>
      <c r="Y128" s="1043"/>
      <c r="Z128" s="1044"/>
      <c r="AA128" s="1045">
        <v>360806</v>
      </c>
      <c r="AB128" s="1046"/>
      <c r="AC128" s="1046"/>
      <c r="AD128" s="1046"/>
      <c r="AE128" s="1047"/>
      <c r="AF128" s="1048">
        <v>367959</v>
      </c>
      <c r="AG128" s="1046"/>
      <c r="AH128" s="1046"/>
      <c r="AI128" s="1046"/>
      <c r="AJ128" s="1047"/>
      <c r="AK128" s="1048">
        <v>342794</v>
      </c>
      <c r="AL128" s="1046"/>
      <c r="AM128" s="1046"/>
      <c r="AN128" s="1046"/>
      <c r="AO128" s="1047"/>
      <c r="AP128" s="1049"/>
      <c r="AQ128" s="1050"/>
      <c r="AR128" s="1050"/>
      <c r="AS128" s="1050"/>
      <c r="AT128" s="1051"/>
      <c r="AU128" s="220"/>
      <c r="AV128" s="220"/>
      <c r="AW128" s="220"/>
      <c r="AX128" s="896" t="s">
        <v>463</v>
      </c>
      <c r="AY128" s="897"/>
      <c r="AZ128" s="897"/>
      <c r="BA128" s="897"/>
      <c r="BB128" s="897"/>
      <c r="BC128" s="897"/>
      <c r="BD128" s="897"/>
      <c r="BE128" s="898"/>
      <c r="BF128" s="1052" t="s">
        <v>122</v>
      </c>
      <c r="BG128" s="1053"/>
      <c r="BH128" s="1053"/>
      <c r="BI128" s="1053"/>
      <c r="BJ128" s="1053"/>
      <c r="BK128" s="1053"/>
      <c r="BL128" s="1054"/>
      <c r="BM128" s="1052">
        <v>13.85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464</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103</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7291640</v>
      </c>
      <c r="AB129" s="959"/>
      <c r="AC129" s="959"/>
      <c r="AD129" s="959"/>
      <c r="AE129" s="960"/>
      <c r="AF129" s="961">
        <v>7532655</v>
      </c>
      <c r="AG129" s="959"/>
      <c r="AH129" s="959"/>
      <c r="AI129" s="959"/>
      <c r="AJ129" s="960"/>
      <c r="AK129" s="961">
        <v>7630178</v>
      </c>
      <c r="AL129" s="959"/>
      <c r="AM129" s="959"/>
      <c r="AN129" s="959"/>
      <c r="AO129" s="960"/>
      <c r="AP129" s="1073"/>
      <c r="AQ129" s="1074"/>
      <c r="AR129" s="1074"/>
      <c r="AS129" s="1074"/>
      <c r="AT129" s="1075"/>
      <c r="AU129" s="221"/>
      <c r="AV129" s="221"/>
      <c r="AW129" s="221"/>
      <c r="AX129" s="1065" t="s">
        <v>466</v>
      </c>
      <c r="AY129" s="923"/>
      <c r="AZ129" s="923"/>
      <c r="BA129" s="923"/>
      <c r="BB129" s="923"/>
      <c r="BC129" s="923"/>
      <c r="BD129" s="923"/>
      <c r="BE129" s="924"/>
      <c r="BF129" s="1066" t="s">
        <v>122</v>
      </c>
      <c r="BG129" s="1067"/>
      <c r="BH129" s="1067"/>
      <c r="BI129" s="1067"/>
      <c r="BJ129" s="1067"/>
      <c r="BK129" s="1067"/>
      <c r="BL129" s="1068"/>
      <c r="BM129" s="1066">
        <v>18.850000000000001</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424788</v>
      </c>
      <c r="AB130" s="959"/>
      <c r="AC130" s="959"/>
      <c r="AD130" s="959"/>
      <c r="AE130" s="960"/>
      <c r="AF130" s="961">
        <v>386156</v>
      </c>
      <c r="AG130" s="959"/>
      <c r="AH130" s="959"/>
      <c r="AI130" s="959"/>
      <c r="AJ130" s="960"/>
      <c r="AK130" s="961">
        <v>337198</v>
      </c>
      <c r="AL130" s="959"/>
      <c r="AM130" s="959"/>
      <c r="AN130" s="959"/>
      <c r="AO130" s="960"/>
      <c r="AP130" s="1073"/>
      <c r="AQ130" s="1074"/>
      <c r="AR130" s="1074"/>
      <c r="AS130" s="1074"/>
      <c r="AT130" s="1075"/>
      <c r="AU130" s="221"/>
      <c r="AV130" s="221"/>
      <c r="AW130" s="221"/>
      <c r="AX130" s="1065" t="s">
        <v>469</v>
      </c>
      <c r="AY130" s="923"/>
      <c r="AZ130" s="923"/>
      <c r="BA130" s="923"/>
      <c r="BB130" s="923"/>
      <c r="BC130" s="923"/>
      <c r="BD130" s="923"/>
      <c r="BE130" s="924"/>
      <c r="BF130" s="1101">
        <v>1.4</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6866852</v>
      </c>
      <c r="AB131" s="986"/>
      <c r="AC131" s="986"/>
      <c r="AD131" s="986"/>
      <c r="AE131" s="987"/>
      <c r="AF131" s="985">
        <v>7146499</v>
      </c>
      <c r="AG131" s="986"/>
      <c r="AH131" s="986"/>
      <c r="AI131" s="986"/>
      <c r="AJ131" s="987"/>
      <c r="AK131" s="985">
        <v>7292980</v>
      </c>
      <c r="AL131" s="986"/>
      <c r="AM131" s="986"/>
      <c r="AN131" s="986"/>
      <c r="AO131" s="987"/>
      <c r="AP131" s="1110"/>
      <c r="AQ131" s="1111"/>
      <c r="AR131" s="1111"/>
      <c r="AS131" s="1111"/>
      <c r="AT131" s="1112"/>
      <c r="AU131" s="221"/>
      <c r="AV131" s="221"/>
      <c r="AW131" s="221"/>
      <c r="AX131" s="1083" t="s">
        <v>471</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0.54008736499999999</v>
      </c>
      <c r="AB132" s="1097"/>
      <c r="AC132" s="1097"/>
      <c r="AD132" s="1097"/>
      <c r="AE132" s="1098"/>
      <c r="AF132" s="1099">
        <v>1.465486807</v>
      </c>
      <c r="AG132" s="1097"/>
      <c r="AH132" s="1097"/>
      <c r="AI132" s="1097"/>
      <c r="AJ132" s="1098"/>
      <c r="AK132" s="1099">
        <v>2.354044574</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0.8</v>
      </c>
      <c r="AB133" s="1080"/>
      <c r="AC133" s="1080"/>
      <c r="AD133" s="1080"/>
      <c r="AE133" s="1081"/>
      <c r="AF133" s="1079">
        <v>0.9</v>
      </c>
      <c r="AG133" s="1080"/>
      <c r="AH133" s="1080"/>
      <c r="AI133" s="1080"/>
      <c r="AJ133" s="1081"/>
      <c r="AK133" s="1079">
        <v>1.4</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izaO6AAOBUBGonv5soPlfZJL4yrF8IoT8xKlX3a+b30DYU2/EihG1+3/gAVJt+j30mQKB6Fuy1yhIiZe/uScQg==" saltValue="JwxwtfVFVw/3PlX3ohq3a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27" orientation="landscape"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O31" zoomScale="110" zoomScaleNormal="85" zoomScaleSheetLayoutView="110" workbookViewId="0">
      <selection activeCell="CT51" sqref="CT51"/>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PXHW8YT2K6d6JJRu5gdBaIQcA6dsIa3XvpGgP9LEK69zKxpGD8ruSjd8AJBkwEeaM++Hz460PbFGGMEAFeV+1Q==" saltValue="mnYAjBVW1YaOUmhbzL+8pg=="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64"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1ZT+DvVhMvPzWD+rechpgbheIQQxFFNEhq2uONb22SKcE0wOJkyOHRWreVBP8qBrOdTiv27k4nPYQ6XtfOgYDg==" saltValue="QZ79qQoTV3Iv/KdT5Na1ug=="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D4"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483</v>
      </c>
      <c r="AL9" s="1117"/>
      <c r="AM9" s="1117"/>
      <c r="AN9" s="1118"/>
      <c r="AO9" s="269">
        <v>2513593</v>
      </c>
      <c r="AP9" s="269">
        <v>78518</v>
      </c>
      <c r="AQ9" s="270">
        <v>72090</v>
      </c>
      <c r="AR9" s="271">
        <v>8.9</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484</v>
      </c>
      <c r="AL10" s="1117"/>
      <c r="AM10" s="1117"/>
      <c r="AN10" s="1118"/>
      <c r="AO10" s="272">
        <v>140497</v>
      </c>
      <c r="AP10" s="272">
        <v>4389</v>
      </c>
      <c r="AQ10" s="273">
        <v>9072</v>
      </c>
      <c r="AR10" s="274">
        <v>-51.6</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485</v>
      </c>
      <c r="AL11" s="1117"/>
      <c r="AM11" s="1117"/>
      <c r="AN11" s="1118"/>
      <c r="AO11" s="272">
        <v>85236</v>
      </c>
      <c r="AP11" s="272">
        <v>2663</v>
      </c>
      <c r="AQ11" s="273">
        <v>383</v>
      </c>
      <c r="AR11" s="274">
        <v>595.29999999999995</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486</v>
      </c>
      <c r="AL12" s="1117"/>
      <c r="AM12" s="1117"/>
      <c r="AN12" s="1118"/>
      <c r="AO12" s="272" t="s">
        <v>487</v>
      </c>
      <c r="AP12" s="272" t="s">
        <v>487</v>
      </c>
      <c r="AQ12" s="273">
        <v>26</v>
      </c>
      <c r="AR12" s="274" t="s">
        <v>487</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488</v>
      </c>
      <c r="AL13" s="1117"/>
      <c r="AM13" s="1117"/>
      <c r="AN13" s="1118"/>
      <c r="AO13" s="272">
        <v>133749</v>
      </c>
      <c r="AP13" s="272">
        <v>4178</v>
      </c>
      <c r="AQ13" s="273">
        <v>2732</v>
      </c>
      <c r="AR13" s="274">
        <v>52.9</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489</v>
      </c>
      <c r="AL14" s="1117"/>
      <c r="AM14" s="1117"/>
      <c r="AN14" s="1118"/>
      <c r="AO14" s="272">
        <v>26040</v>
      </c>
      <c r="AP14" s="272">
        <v>813</v>
      </c>
      <c r="AQ14" s="273">
        <v>1315</v>
      </c>
      <c r="AR14" s="274">
        <v>-38.200000000000003</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490</v>
      </c>
      <c r="AL15" s="1120"/>
      <c r="AM15" s="1120"/>
      <c r="AN15" s="1121"/>
      <c r="AO15" s="272">
        <v>-154678</v>
      </c>
      <c r="AP15" s="272">
        <v>-4832</v>
      </c>
      <c r="AQ15" s="273">
        <v>-4107</v>
      </c>
      <c r="AR15" s="274">
        <v>17.7</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2744437</v>
      </c>
      <c r="AP16" s="272">
        <v>85729</v>
      </c>
      <c r="AQ16" s="273">
        <v>81511</v>
      </c>
      <c r="AR16" s="274">
        <v>5.2</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495</v>
      </c>
      <c r="AL21" s="1123"/>
      <c r="AM21" s="1123"/>
      <c r="AN21" s="1124"/>
      <c r="AO21" s="285">
        <v>6.47</v>
      </c>
      <c r="AP21" s="286">
        <v>6.74</v>
      </c>
      <c r="AQ21" s="287">
        <v>-0.27</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496</v>
      </c>
      <c r="AL22" s="1123"/>
      <c r="AM22" s="1123"/>
      <c r="AN22" s="1124"/>
      <c r="AO22" s="290">
        <v>101.2</v>
      </c>
      <c r="AP22" s="291">
        <v>97</v>
      </c>
      <c r="AQ22" s="292">
        <v>4.2</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500</v>
      </c>
      <c r="AL32" s="1131"/>
      <c r="AM32" s="1131"/>
      <c r="AN32" s="1132"/>
      <c r="AO32" s="300">
        <v>642035</v>
      </c>
      <c r="AP32" s="300">
        <v>20055</v>
      </c>
      <c r="AQ32" s="301">
        <v>33695</v>
      </c>
      <c r="AR32" s="302">
        <v>-40.5</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501</v>
      </c>
      <c r="AL33" s="1131"/>
      <c r="AM33" s="1131"/>
      <c r="AN33" s="1132"/>
      <c r="AO33" s="300" t="s">
        <v>487</v>
      </c>
      <c r="AP33" s="300" t="s">
        <v>487</v>
      </c>
      <c r="AQ33" s="301" t="s">
        <v>487</v>
      </c>
      <c r="AR33" s="302" t="s">
        <v>487</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502</v>
      </c>
      <c r="AL34" s="1131"/>
      <c r="AM34" s="1131"/>
      <c r="AN34" s="1132"/>
      <c r="AO34" s="300" t="s">
        <v>487</v>
      </c>
      <c r="AP34" s="300" t="s">
        <v>487</v>
      </c>
      <c r="AQ34" s="301" t="s">
        <v>487</v>
      </c>
      <c r="AR34" s="302" t="s">
        <v>487</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503</v>
      </c>
      <c r="AL35" s="1131"/>
      <c r="AM35" s="1131"/>
      <c r="AN35" s="1132"/>
      <c r="AO35" s="300">
        <v>94545</v>
      </c>
      <c r="AP35" s="300">
        <v>2953</v>
      </c>
      <c r="AQ35" s="301">
        <v>8394</v>
      </c>
      <c r="AR35" s="302">
        <v>-64.8</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504</v>
      </c>
      <c r="AL36" s="1131"/>
      <c r="AM36" s="1131"/>
      <c r="AN36" s="1132"/>
      <c r="AO36" s="300">
        <v>112400</v>
      </c>
      <c r="AP36" s="300">
        <v>3511</v>
      </c>
      <c r="AQ36" s="301">
        <v>1998</v>
      </c>
      <c r="AR36" s="302">
        <v>75.7</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505</v>
      </c>
      <c r="AL37" s="1131"/>
      <c r="AM37" s="1131"/>
      <c r="AN37" s="1132"/>
      <c r="AO37" s="300">
        <v>2692</v>
      </c>
      <c r="AP37" s="300">
        <v>84</v>
      </c>
      <c r="AQ37" s="301">
        <v>1021</v>
      </c>
      <c r="AR37" s="302">
        <v>-91.8</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506</v>
      </c>
      <c r="AL38" s="1134"/>
      <c r="AM38" s="1134"/>
      <c r="AN38" s="1135"/>
      <c r="AO38" s="303" t="s">
        <v>487</v>
      </c>
      <c r="AP38" s="303" t="s">
        <v>487</v>
      </c>
      <c r="AQ38" s="304">
        <v>3</v>
      </c>
      <c r="AR38" s="292" t="s">
        <v>487</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507</v>
      </c>
      <c r="AL39" s="1134"/>
      <c r="AM39" s="1134"/>
      <c r="AN39" s="1135"/>
      <c r="AO39" s="300">
        <v>-342794</v>
      </c>
      <c r="AP39" s="300">
        <v>-10708</v>
      </c>
      <c r="AQ39" s="301">
        <v>-3210</v>
      </c>
      <c r="AR39" s="302">
        <v>233.6</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508</v>
      </c>
      <c r="AL40" s="1131"/>
      <c r="AM40" s="1131"/>
      <c r="AN40" s="1132"/>
      <c r="AO40" s="300">
        <v>-337198</v>
      </c>
      <c r="AP40" s="300">
        <v>-10533</v>
      </c>
      <c r="AQ40" s="301">
        <v>-26336</v>
      </c>
      <c r="AR40" s="302">
        <v>-60</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171680</v>
      </c>
      <c r="AP41" s="300">
        <v>5363</v>
      </c>
      <c r="AQ41" s="301">
        <v>15565</v>
      </c>
      <c r="AR41" s="302">
        <v>-65.5</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478</v>
      </c>
      <c r="AN49" s="1127" t="s">
        <v>511</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2401695</v>
      </c>
      <c r="AN51" s="322">
        <v>73744</v>
      </c>
      <c r="AO51" s="323">
        <v>-39</v>
      </c>
      <c r="AP51" s="324">
        <v>52068</v>
      </c>
      <c r="AQ51" s="325">
        <v>1.6</v>
      </c>
      <c r="AR51" s="326">
        <v>-40.6</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1583655</v>
      </c>
      <c r="AN52" s="330">
        <v>48626</v>
      </c>
      <c r="AO52" s="331">
        <v>4.9000000000000004</v>
      </c>
      <c r="AP52" s="332">
        <v>26936</v>
      </c>
      <c r="AQ52" s="333">
        <v>3.4</v>
      </c>
      <c r="AR52" s="334">
        <v>1.5</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2123227</v>
      </c>
      <c r="AN53" s="322">
        <v>65678</v>
      </c>
      <c r="AO53" s="323">
        <v>-10.9</v>
      </c>
      <c r="AP53" s="324">
        <v>47161</v>
      </c>
      <c r="AQ53" s="325">
        <v>-9.4</v>
      </c>
      <c r="AR53" s="326">
        <v>-1.5</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1322825</v>
      </c>
      <c r="AN54" s="330">
        <v>40919</v>
      </c>
      <c r="AO54" s="331">
        <v>-15.8</v>
      </c>
      <c r="AP54" s="332">
        <v>24595</v>
      </c>
      <c r="AQ54" s="333">
        <v>-8.6999999999999993</v>
      </c>
      <c r="AR54" s="334">
        <v>-7.1</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1543824</v>
      </c>
      <c r="AN55" s="322">
        <v>48003</v>
      </c>
      <c r="AO55" s="323">
        <v>-26.9</v>
      </c>
      <c r="AP55" s="324">
        <v>43423</v>
      </c>
      <c r="AQ55" s="325">
        <v>-7.9</v>
      </c>
      <c r="AR55" s="326">
        <v>-19</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1087361</v>
      </c>
      <c r="AN56" s="330">
        <v>33810</v>
      </c>
      <c r="AO56" s="331">
        <v>-17.399999999999999</v>
      </c>
      <c r="AP56" s="332">
        <v>22207</v>
      </c>
      <c r="AQ56" s="333">
        <v>-9.6999999999999993</v>
      </c>
      <c r="AR56" s="334">
        <v>-7.7</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1015572</v>
      </c>
      <c r="AN57" s="322">
        <v>31675</v>
      </c>
      <c r="AO57" s="323">
        <v>-34</v>
      </c>
      <c r="AP57" s="324">
        <v>45265</v>
      </c>
      <c r="AQ57" s="325">
        <v>4.2</v>
      </c>
      <c r="AR57" s="326">
        <v>-38.200000000000003</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869916</v>
      </c>
      <c r="AN58" s="330">
        <v>27132</v>
      </c>
      <c r="AO58" s="331">
        <v>-19.8</v>
      </c>
      <c r="AP58" s="332">
        <v>22600</v>
      </c>
      <c r="AQ58" s="333">
        <v>1.8</v>
      </c>
      <c r="AR58" s="334">
        <v>-21.6</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1762827</v>
      </c>
      <c r="AN59" s="322">
        <v>55066</v>
      </c>
      <c r="AO59" s="323">
        <v>73.8</v>
      </c>
      <c r="AP59" s="324">
        <v>54621</v>
      </c>
      <c r="AQ59" s="325">
        <v>20.7</v>
      </c>
      <c r="AR59" s="326">
        <v>53.1</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1558520</v>
      </c>
      <c r="AN60" s="330">
        <v>48684</v>
      </c>
      <c r="AO60" s="331">
        <v>79.400000000000006</v>
      </c>
      <c r="AP60" s="332">
        <v>30892</v>
      </c>
      <c r="AQ60" s="333">
        <v>36.700000000000003</v>
      </c>
      <c r="AR60" s="334">
        <v>42.7</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1769429</v>
      </c>
      <c r="AN61" s="337">
        <v>54833</v>
      </c>
      <c r="AO61" s="338">
        <v>-7.4</v>
      </c>
      <c r="AP61" s="339">
        <v>48508</v>
      </c>
      <c r="AQ61" s="340">
        <v>1.8</v>
      </c>
      <c r="AR61" s="326">
        <v>-9.1999999999999993</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1284455</v>
      </c>
      <c r="AN62" s="330">
        <v>39834</v>
      </c>
      <c r="AO62" s="331">
        <v>6.3</v>
      </c>
      <c r="AP62" s="332">
        <v>25446</v>
      </c>
      <c r="AQ62" s="333">
        <v>4.7</v>
      </c>
      <c r="AR62" s="334">
        <v>1.6</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kxkc3/pCAZ0rvdB71QqzURUoDDS6d6mjwsgw/hgIM2L+Ts7F3nPZJVpYTw+hsLDK0NfCjk/jC4zA/xJyHa/QyQ==" saltValue="9FxNdYdIwk878kcxoH+O/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91" zoomScale="60" zoomScaleNormal="60" zoomScaleSheetLayoutView="55" workbookViewId="0">
      <selection activeCell="AF24" sqref="AF24"/>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1" spans="125:125" ht="13.5" hidden="1" customHeight="1" x14ac:dyDescent="0.15">
      <c r="DU121" s="247"/>
    </row>
  </sheetData>
  <sheetProtection algorithmName="SHA-512" hashValue="mvXyueMPHQb0upHKA+z0Bel9mHsUj0/zz2Wirhfz8FFZTf84G1h2eyqJt0tUQy0jD6eU1cwsLCnZ35lBPtaZ1Q==" saltValue="6tyMWzHBD4j5E+iwNgSfe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95" zoomScaleNormal="100" zoomScaleSheetLayoutView="55" workbookViewId="0">
      <selection activeCell="AG102" sqref="AG102"/>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6edEe7YZxoMRQ6mroybzSZVSy7aDn+GtjFQ8CNyzMdXS6XE5r/gKmunameLf3BApaXyCoPUa0AHh4svkuACi5g==" saltValue="4hq9x3DENRDfaNrmVA80B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F41"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14.37</v>
      </c>
      <c r="G47" s="12">
        <v>23.62</v>
      </c>
      <c r="H47" s="12">
        <v>28.49</v>
      </c>
      <c r="I47" s="12">
        <v>26.71</v>
      </c>
      <c r="J47" s="13">
        <v>27.14</v>
      </c>
    </row>
    <row r="48" spans="2:10" ht="57.75" customHeight="1" x14ac:dyDescent="0.15">
      <c r="B48" s="14"/>
      <c r="C48" s="1141" t="s">
        <v>4</v>
      </c>
      <c r="D48" s="1141"/>
      <c r="E48" s="1142"/>
      <c r="F48" s="15">
        <v>5.45</v>
      </c>
      <c r="G48" s="16">
        <v>9.25</v>
      </c>
      <c r="H48" s="16">
        <v>6.37</v>
      </c>
      <c r="I48" s="16">
        <v>5.62</v>
      </c>
      <c r="J48" s="17">
        <v>6.01</v>
      </c>
    </row>
    <row r="49" spans="2:10" ht="57.75" customHeight="1" thickBot="1" x14ac:dyDescent="0.2">
      <c r="B49" s="18"/>
      <c r="C49" s="1143" t="s">
        <v>5</v>
      </c>
      <c r="D49" s="1143"/>
      <c r="E49" s="1144"/>
      <c r="F49" s="19" t="s">
        <v>530</v>
      </c>
      <c r="G49" s="20">
        <v>13.69</v>
      </c>
      <c r="H49" s="20">
        <v>1.64</v>
      </c>
      <c r="I49" s="20" t="s">
        <v>531</v>
      </c>
      <c r="J49" s="21">
        <v>1.24</v>
      </c>
    </row>
    <row r="50" spans="2:10" x14ac:dyDescent="0.15"/>
  </sheetData>
  <sheetProtection algorithmName="SHA-512" hashValue="PUbQ2Jam4bt9QLWBE++bEwDUEMBj7eNDg8tHufx3fym6kypNj+9cTWmaBYZAeufomSOsdnOcowAECl1uQXV5qg==" saltValue="H6mugEuxM3B0lpTJSr6yJQ=="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2026-03-19T00:11:23Z</cp:lastPrinted>
  <dcterms:created xsi:type="dcterms:W3CDTF">2026-02-26T09:38:14Z</dcterms:created>
  <dcterms:modified xsi:type="dcterms:W3CDTF">2026-03-19T00:11:33Z</dcterms:modified>
  <cp:category/>
</cp:coreProperties>
</file>