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27 瑞穂町□△▲○●※ラス差し替え後送付\"/>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AM35" i="10"/>
  <c r="CO34" i="10"/>
  <c r="BW34" i="10"/>
  <c r="BE34" i="10"/>
  <c r="C34" i="10"/>
  <c r="C35" i="10" s="1"/>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<sst xmlns="http://schemas.openxmlformats.org/spreadsheetml/2006/main" count="1099" uniqueCount="597">
  <si>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</si>
  <si>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</si>
  <si>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</si>
  <si>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</si>
  <si>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</si>
  <si>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</si>
  <si>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</si>
  <si>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</si>
  <si>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</si>
  <si>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</si>
  <si>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</si>
  <si>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</si>
  <si>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</si>
  <si>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</si>
  <si>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</si>
  <si>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</si>
  <si>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</si>
  <si>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</si>
  <si>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</si>
  <si>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</si>
  <si>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</si>
  <si>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</si>
  <si>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</si>
  <si>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</si>
  <si>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</si>
  <si>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</si>
  <si>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</si>
  <si>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</si>
  <si>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</si>
  <si>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</si>
  <si>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</si>
  <si>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</si>
  <si>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</si>
  <si>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</si>
  <si>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</si>
  <si>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</si>
  <si>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</si>
  <si>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</si>
  <si>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</si>
  <si>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</si>
  <si>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</si>
  <si>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</si>
  <si>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</si>
  <si>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</si>
  <si>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</si>
  <si>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</si>
  <si>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</si>
  <si>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</si>
  <si>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</si>
  <si>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</si>
  <si>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</si>
  <si>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</si>
  <si>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</si>
  <si>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</si>
  <si>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</si>
  <si>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</si>
  <si>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</si>
  <si>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</si>
  <si>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</si>
  <si>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</si>
  <si>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</si>
  <si>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</si>
  <si>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</si>
  <si>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</si>
  <si>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</si>
  <si>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</si>
  <si>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</si>
  <si>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</si>
  <si>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</si>
  <si>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</si>
  <si>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</si>
  <si>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</si>
  <si>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</si>
  <si>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</si>
  <si>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</si>
  <si>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</si>
  <si>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</si>
  <si>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</si>
  <si>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</si>
  <si>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</si>
  <si>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</si>
  <si>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</si>
  <si>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</si>
  <si>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</si>
  <si>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</si>
  <si>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</si>
  <si>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</si>
  <si>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</si>
  <si>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</si>
  <si>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</si>
  <si>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</si>
  <si>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</si>
  <si>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</si>
  <si>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</si>
  <si>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</si>
  <si>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</si>
  <si>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</si>
  <si>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</si>
  <si>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</si>
  <si>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瑞穂町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</si>
  <si>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</si>
  <si>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</si>
  <si>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</si>
  <si>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</si>
  <si>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</si>
  <si>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</si>
  <si>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</si>
  <si>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</si>
  <si>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</si>
  <si>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</si>
  <si>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</si>
  <si>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</si>
  <si>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</si>
  <si>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</si>
  <si>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</si>
  <si>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</si>
  <si>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</si>
  <si>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</si>
  <si>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</si>
  <si>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</si>
  <si>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</si>
  <si>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</si>
  <si>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</si>
  <si>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</si>
  <si>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</si>
  <si>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</si>
  <si>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</si>
  <si>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</si>
  <si>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</si>
  <si>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</si>
  <si>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</si>
  <si>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</si>
  <si>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</si>
  <si>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</si>
  <si>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</si>
  <si>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</si>
  <si>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</si>
  <si>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</si>
  <si>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</si>
  <si>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</si>
  <si>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</si>
  <si>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</si>
  <si>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</si>
  <si>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</si>
  <si>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</si>
  <si>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</si>
  <si>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</si>
  <si>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</si>
  <si>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</si>
  <si>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</si>
  <si>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</si>
  <si>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</si>
  <si>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</si>
  <si>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</si>
  <si>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</si>
  <si>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</si>
  <si>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</si>
  <si>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</si>
  <si>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</si>
  <si>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</si>
  <si>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</si>
  <si>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</si>
  <si>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</si>
  <si>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</si>
  <si>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</si>
  <si>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</si>
  <si>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</si>
  <si>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</si>
  <si>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</si>
  <si>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</si>
  <si>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</si>
  <si>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</si>
  <si>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</si>
  <si>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</si>
  <si>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</si>
  <si>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</si>
  <si>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</si>
  <si>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</si>
  <si>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</si>
  <si>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</si>
  <si>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</si>
  <si>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</si>
  <si>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</si>
  <si>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</si>
  <si>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</si>
  <si>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</si>
  <si>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</si>
  <si>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</si>
  <si>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</si>
  <si>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</si>
  <si>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</si>
  <si>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</si>
  <si>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</si>
  <si>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</si>
  <si>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</si>
  <si>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</si>
  <si>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</si>
  <si>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</si>
  <si>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</si>
  <si>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</si>
  <si>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</si>
  <si>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</si>
  <si>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</si>
  <si>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</si>
  <si>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</si>
  <si>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</si>
  <si>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</si>
  <si>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</si>
  <si>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</si>
  <si>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</si>
  <si>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</si>
  <si>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</si>
  <si>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</si>
  <si>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</si>
  <si>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</si>
  <si>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</si>
  <si>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</si>
  <si>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東京都瑞穂町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</si>
  <si>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</si>
  <si>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</si>
  <si>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</si>
  <si>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</si>
  <si>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</si>
  <si>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</si>
  <si>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</si>
  <si>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</si>
  <si>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</si>
  <si>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</si>
  <si>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</si>
  <si>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</si>
  <si>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</si>
  <si>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</si>
  <si>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</si>
  <si>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</si>
  <si>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</si>
  <si>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</si>
  <si>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</si>
  <si>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</si>
  <si>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</si>
  <si>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</si>
  <si>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</si>
  <si>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</si>
  <si>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</si>
  <si>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</si>
  <si>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</si>
  <si>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</si>
  <si>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</si>
  <si>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</si>
  <si>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</si>
  <si>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</si>
  <si>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</si>
  <si>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</si>
  <si>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</si>
  <si>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</si>
  <si>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</si>
  <si>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</si>
  <si>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</si>
  <si>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</si>
  <si>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</si>
  <si>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</si>
  <si>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</si>
  <si>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</si>
  <si>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</si>
  <si>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</si>
  <si>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</si>
  <si>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</si>
  <si>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</si>
  <si>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</si>
  <si>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</si>
  <si>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</si>
  <si>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</si>
  <si>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</si>
  <si>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</si>
  <si>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</si>
  <si>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</si>
  <si>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</si>
  <si>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</si>
  <si>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</si>
  <si>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</si>
  <si>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</si>
  <si>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</si>
  <si>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</si>
  <si>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</si>
  <si>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</si>
  <si>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</si>
  <si>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</si>
  <si>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</si>
  <si>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</si>
  <si>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</si>
  <si>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</si>
  <si>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</si>
  <si>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</si>
  <si>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</si>
  <si>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</si>
  <si>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</si>
  <si>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</si>
  <si>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</si>
  <si>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</si>
  <si>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</si>
  <si>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</si>
  <si>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</si>
  <si>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</si>
  <si>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</si>
  <si>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</si>
  <si>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</si>
  <si>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</si>
  <si>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</si>
  <si>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</si>
  <si>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</si>
  <si>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</si>
  <si>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</si>
  <si>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</si>
  <si>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</si>
  <si>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</si>
  <si>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</si>
  <si>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</si>
  <si>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</si>
  <si>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</si>
  <si>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</si>
  <si>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</si>
  <si>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</si>
  <si>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</si>
  <si>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</si>
  <si>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</si>
  <si>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</si>
  <si>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</si>
  <si>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</si>
  <si>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</si>
  <si>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</si>
  <si>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</si>
  <si>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</si>
  <si>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</si>
  <si>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</si>
  <si>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</si>
  <si>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</si>
  <si>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</si>
  <si>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</si>
  <si>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</si>
  <si>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</si>
  <si>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</si>
  <si>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</si>
  <si>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</si>
  <si>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</si>
  <si>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</si>
  <si>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</si>
  <si>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</si>
  <si>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</si>
  <si>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</si>
  <si>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</si>
  <si>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</si>
  <si>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</si>
  <si>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</si>
  <si>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</si>
  <si>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</si>
  <si>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</si>
  <si>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</si>
  <si>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</si>
  <si>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</si>
  <si>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</si>
  <si>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</si>
  <si>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</si>
  <si>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</si>
  <si>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</si>
  <si>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</si>
  <si>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</si>
  <si>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</si>
  <si>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</si>
  <si>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</si>
  <si>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</si>
  <si>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東京都瑞穂町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</si>
  <si>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</si>
  <si>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</si>
  <si>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</si>
  <si>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</si>
  <si>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</si>
  <si>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</si>
  <si>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</si>
  <si>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</si>
  <si>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</si>
  <si>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</si>
  <si>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</si>
  <si>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</si>
  <si>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</si>
  <si>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</si>
  <si>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</si>
  <si>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</si>
  <si>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</si>
  <si>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</si>
  <si>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</si>
  <si>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</si>
  <si>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福生都市計画瑞穂町箱根ケ崎駅西土地区画整理事業特別会計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</si>
  <si>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</si>
  <si>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</si>
  <si>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</si>
  <si>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</si>
  <si>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</si>
  <si>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</si>
  <si>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</si>
  <si>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</si>
  <si>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</si>
  <si>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</si>
  <si>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</si>
  <si>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</si>
  <si>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</si>
  <si>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瑞穂町国民健康保険特別会計</t>
    <phoneticPr fontId="5"/>
  </si>
  <si>
    <t>瑞穂町介護保険特別会計</t>
    <phoneticPr fontId="5"/>
  </si>
  <si>
    <t>瑞穂町後期高齢者医療特別会計</t>
    <phoneticPr fontId="5"/>
  </si>
  <si>
    <t>瑞穂町下水道事業会計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</si>
  <si>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</si>
  <si>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</si>
  <si>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</si>
  <si>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</si>
  <si>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</si>
  <si>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</si>
  <si>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</si>
  <si>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</si>
  <si>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</si>
  <si>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</si>
  <si>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</si>
  <si>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</si>
  <si>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</si>
  <si>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</si>
  <si>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</si>
  <si>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</si>
  <si>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</si>
  <si>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</si>
  <si>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</si>
  <si>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</si>
  <si>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</si>
  <si>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</si>
  <si>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</si>
  <si>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</si>
  <si>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</si>
  <si>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</si>
  <si>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</si>
  <si>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</si>
  <si>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</si>
  <si>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</si>
  <si>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</si>
  <si>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</si>
  <si>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</si>
  <si>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</si>
  <si>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</si>
  <si>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</si>
  <si>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</si>
  <si>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</si>
  <si>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</si>
  <si>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</si>
  <si>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</si>
  <si>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</si>
  <si>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</si>
  <si>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</si>
  <si>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</si>
  <si>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</si>
  <si>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</si>
  <si>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</si>
  <si>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</si>
  <si>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</si>
  <si>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</si>
  <si>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</si>
  <si>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</si>
  <si>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</si>
  <si>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</si>
  <si>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</si>
  <si>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</si>
  <si>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</si>
  <si>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</si>
  <si>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</si>
  <si>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</si>
  <si>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瑞穂町介護保険特別会計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</si>
  <si>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</si>
  <si>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瑞穂町後期高齢者医療特別会計</t>
    <phoneticPr fontId="5"/>
  </si>
  <si>
    <t>(Ｆ)</t>
    <phoneticPr fontId="5"/>
  </si>
  <si>
    <t>瑞穂町国民健康保険特別会計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</si>
  <si>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</si>
  <si>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</si>
  <si>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</si>
  <si>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</si>
  <si>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</si>
  <si>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</si>
  <si>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</si>
  <si>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</si>
  <si>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</si>
  <si>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</si>
  <si>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</si>
  <si>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</si>
  <si>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</si>
  <si>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</si>
  <si>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</si>
  <si>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</si>
  <si>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</si>
  <si>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</si>
  <si>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</si>
  <si>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</si>
  <si>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</si>
  <si>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</si>
  <si>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</si>
  <si>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</si>
  <si>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</si>
  <si>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</si>
  <si>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</si>
  <si>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</si>
  <si>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</si>
  <si>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</si>
  <si>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</si>
  <si>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</si>
  <si>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</si>
  <si>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</si>
  <si>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</si>
  <si>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</si>
  <si>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</si>
  <si>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</si>
  <si>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</si>
  <si>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</si>
  <si>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</si>
  <si>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</si>
  <si>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</si>
  <si>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</si>
  <si>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</si>
  <si>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</si>
  <si>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</si>
  <si>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</si>
  <si>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</si>
  <si>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</si>
  <si>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</si>
  <si>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</si>
  <si>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</si>
  <si>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</si>
  <si>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</si>
  <si>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</si>
  <si>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</si>
  <si>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</si>
  <si>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</si>
  <si>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</si>
  <si>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</si>
  <si>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</si>
  <si>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</si>
  <si>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</si>
  <si>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</si>
  <si>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</si>
  <si>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</si>
  <si>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</si>
  <si>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</si>
  <si>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</si>
  <si>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</si>
  <si>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</si>
  <si>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</si>
  <si>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</si>
  <si>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</si>
  <si>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</si>
  <si>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</si>
  <si>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</si>
  <si>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</si>
  <si>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</si>
  <si>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</si>
  <si>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</si>
  <si>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</si>
  <si>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6.45</t>
  </si>
  <si>
    <t>▲ 6.15</t>
  </si>
  <si>
    <t>▲ 4.66</t>
  </si>
  <si>
    <t>一般会計</t>
  </si>
  <si>
    <t>瑞穂町下水道事業会計</t>
  </si>
  <si>
    <t>福生都市計画瑞穂町箱根ケ崎駅西土地区画整理事業特別会計</t>
  </si>
  <si>
    <t>瑞穂町後期高齢者医療特別会計</t>
  </si>
  <si>
    <t>瑞穂町介護保険特別会計</t>
  </si>
  <si>
    <t>瑞穂町国民健康保険特別会計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</si>
  <si>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</si>
  <si>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</si>
  <si>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</si>
  <si>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</si>
  <si>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</si>
  <si>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</si>
  <si>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</si>
  <si>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</si>
  <si>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</si>
  <si>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福生病院企業団</t>
    <rPh sb="0" eb="2">
      <t>フッサ</t>
    </rPh>
    <rPh sb="2" eb="4">
      <t>ビョウイン</t>
    </rPh>
    <rPh sb="4" eb="6">
      <t>キギョウ</t>
    </rPh>
    <rPh sb="6" eb="7">
      <t>ダン</t>
    </rPh>
    <phoneticPr fontId="2"/>
  </si>
  <si>
    <t>東京都後期高齢者医療広域連合（一般会計）</t>
    <rPh sb="0" eb="3">
      <t>トウキョウト</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</si>
  <si>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東京都後期高齢者医療広域連合（後期高齢者医療特別会計）</t>
    <rPh sb="15" eb="17">
      <t>コウキ</t>
    </rPh>
    <rPh sb="17" eb="20">
      <t>コウレイシャ</t>
    </rPh>
    <rPh sb="20" eb="22">
      <t>イリョウ</t>
    </rPh>
    <rPh sb="22" eb="24">
      <t>トクベツ</t>
    </rPh>
    <rPh sb="24" eb="26">
      <t>カイケイ</t>
    </rPh>
    <phoneticPr fontId="2"/>
  </si>
  <si>
    <t>東京たま広域資源循環組合</t>
    <rPh sb="0" eb="2">
      <t>トウキョウ</t>
    </rPh>
    <rPh sb="4" eb="6">
      <t>コウイキ</t>
    </rPh>
    <rPh sb="6" eb="8">
      <t>シゲン</t>
    </rPh>
    <rPh sb="8" eb="10">
      <t>ジュンカン</t>
    </rPh>
    <rPh sb="10" eb="12">
      <t>クミアイ</t>
    </rPh>
    <phoneticPr fontId="2"/>
  </si>
  <si>
    <t>瑞穂斎場組合</t>
    <rPh sb="0" eb="2">
      <t>ミズホ</t>
    </rPh>
    <rPh sb="2" eb="4">
      <t>サイジョウ</t>
    </rPh>
    <rPh sb="4" eb="6">
      <t>クミアイ</t>
    </rPh>
    <phoneticPr fontId="2"/>
  </si>
  <si>
    <t>西多摩衛生組合</t>
    <rPh sb="0" eb="3">
      <t>ニシタマ</t>
    </rPh>
    <rPh sb="3" eb="5">
      <t>エイセイ</t>
    </rPh>
    <rPh sb="5" eb="7">
      <t>クミアイ</t>
    </rPh>
    <phoneticPr fontId="2"/>
  </si>
  <si>
    <t>羽村・瑞穂地区学校給食組合</t>
    <rPh sb="0" eb="2">
      <t>ハムラ</t>
    </rPh>
    <rPh sb="3" eb="5">
      <t>ミズホ</t>
    </rPh>
    <rPh sb="5" eb="7">
      <t>チク</t>
    </rPh>
    <rPh sb="7" eb="9">
      <t>ガッコウ</t>
    </rPh>
    <rPh sb="9" eb="11">
      <t>キュウショク</t>
    </rPh>
    <rPh sb="11" eb="13">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</si>
  <si>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</si>
  <si>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東京市町村総合事務組合（東京都市町村民交通災害共済事業）</t>
    <rPh sb="2" eb="5">
      <t>シチョウソン</t>
    </rPh>
    <rPh sb="5" eb="7">
      <t>ソウゴウ</t>
    </rPh>
    <rPh sb="7" eb="9">
      <t>ジム</t>
    </rPh>
    <rPh sb="9" eb="11">
      <t>クミアイ</t>
    </rPh>
    <rPh sb="12" eb="15">
      <t>トウキョウト</t>
    </rPh>
    <rPh sb="15" eb="18">
      <t>シチョウソン</t>
    </rPh>
    <rPh sb="18" eb="19">
      <t>ミン</t>
    </rPh>
    <rPh sb="19" eb="21">
      <t>コウツウ</t>
    </rPh>
    <rPh sb="21" eb="23">
      <t>サイガイ</t>
    </rPh>
    <rPh sb="23" eb="25">
      <t>キョウサイ</t>
    </rPh>
    <rPh sb="25" eb="27">
      <t>ジギョウ</t>
    </rPh>
    <phoneticPr fontId="2"/>
  </si>
  <si>
    <t>東京都市町村議会議員公務災害補償等組合</t>
    <rPh sb="0" eb="3">
      <t>トウキョウト</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</si>
  <si>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東京都市町村職員退職手当組合</t>
    <rPh sb="3" eb="6">
      <t>シチョウソン</t>
    </rPh>
    <rPh sb="6" eb="8">
      <t>ショクイン</t>
    </rPh>
    <rPh sb="8" eb="10">
      <t>タイショク</t>
    </rPh>
    <rPh sb="10" eb="12">
      <t>テアテ</t>
    </rPh>
    <rPh sb="12" eb="14">
      <t>クミアイ</t>
    </rPh>
    <phoneticPr fontId="2"/>
  </si>
  <si>
    <t>－</t>
    <phoneticPr fontId="2"/>
  </si>
  <si>
    <t>法適用企業</t>
    <rPh sb="0" eb="1">
      <t>ホウ</t>
    </rPh>
    <rPh sb="1" eb="3">
      <t>テキヨウ</t>
    </rPh>
    <rPh sb="3" eb="5">
      <t>キギョウ</t>
    </rPh>
    <phoneticPr fontId="2"/>
  </si>
  <si>
    <t>○</t>
    <phoneticPr fontId="2"/>
  </si>
  <si>
    <t>瑞穂町土地開発公社</t>
    <rPh sb="0" eb="3">
      <t>ミズホマチ</t>
    </rPh>
    <rPh sb="3" eb="5">
      <t>トチ</t>
    </rPh>
    <rPh sb="5" eb="7">
      <t>カイハツ</t>
    </rPh>
    <rPh sb="7" eb="9">
      <t>コウシャ</t>
    </rPh>
    <phoneticPr fontId="2"/>
  </si>
  <si>
    <t>公共施設建設基金</t>
    <rPh sb="0" eb="2">
      <t>コウキョウ</t>
    </rPh>
    <rPh sb="2" eb="4">
      <t>シセツ</t>
    </rPh>
    <rPh sb="4" eb="6">
      <t>ケンセツ</t>
    </rPh>
    <rPh sb="6" eb="8">
      <t>キキン</t>
    </rPh>
    <phoneticPr fontId="18"/>
  </si>
  <si>
    <t>多摩都市モノレール基金</t>
    <rPh sb="0" eb="2">
      <t>タマ</t>
    </rPh>
    <rPh sb="2" eb="4">
      <t>トシ</t>
    </rPh>
    <rPh sb="9" eb="11">
      <t>キキン</t>
    </rPh>
    <phoneticPr fontId="19"/>
  </si>
  <si>
    <t>瑞穂斎場周辺整備基金</t>
    <rPh sb="0" eb="2">
      <t>ミズホ</t>
    </rPh>
    <rPh sb="2" eb="4">
      <t>サイジョウ</t>
    </rPh>
    <rPh sb="4" eb="6">
      <t>シュウヘン</t>
    </rPh>
    <rPh sb="6" eb="8">
      <t>セイビ</t>
    </rPh>
    <rPh sb="8" eb="10">
      <t>キキン</t>
    </rPh>
    <phoneticPr fontId="19"/>
  </si>
  <si>
    <t>社会福祉基金</t>
    <phoneticPr fontId="18"/>
  </si>
  <si>
    <t>特定防衛施設周辺整備調整交付金事業基金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</si>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</sst>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4345-4505-9BC3-1DD7ABF4DF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96293</c:v>
                </c:pt>
                <c:pt idx="1">
                  <c:v>120984</c:v>
                </c:pt>
                <c:pt idx="2">
                  <c:v>73744</c:v>
                </c:pt>
                <c:pt idx="3">
                  <c:v>65678</c:v>
                </c:pt>
                <c:pt idx="4">
                  <c:v>48003</c:v>
                </c:pt>
              </c:numCache>
            </c:numRef>
          </c:val>
          <c:smooth val="0"/>
          <c:extLst>
            <c:ext xmlns:c16="http://schemas.microsoft.com/office/drawing/2014/chart" uri="{C3380CC4-5D6E-409C-BE32-E72D297353CC}">
              <c16:uniqueId val="{00000001-4345-4505-9BC3-1DD7ABF4DFD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2.72</c:v>
                </c:pt>
                <c:pt idx="1">
                  <c:v>3.78</c:v>
                </c:pt>
                <c:pt idx="2">
                  <c:v>5.45</c:v>
                </c:pt>
                <c:pt idx="3">
                  <c:v>9.25</c:v>
                </c:pt>
                <c:pt idx="4">
                  <c:v>6.37</c:v>
                </c:pt>
              </c:numCache>
            </c:numRef>
          </c:val>
          <c:extLst>
            <c:ext xmlns:c16="http://schemas.microsoft.com/office/drawing/2014/chart" uri="{C3380CC4-5D6E-409C-BE32-E72D297353CC}">
              <c16:uniqueId val="{00000000-CEA4-4873-A903-0225CE5356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28.9</c:v>
                </c:pt>
                <c:pt idx="1">
                  <c:v>21.02</c:v>
                </c:pt>
                <c:pt idx="2">
                  <c:v>14.37</c:v>
                </c:pt>
                <c:pt idx="3">
                  <c:v>23.62</c:v>
                </c:pt>
                <c:pt idx="4">
                  <c:v>28.49</c:v>
                </c:pt>
              </c:numCache>
            </c:numRef>
          </c:val>
          <c:extLst>
            <c:ext xmlns:c16="http://schemas.microsoft.com/office/drawing/2014/chart" uri="{C3380CC4-5D6E-409C-BE32-E72D297353CC}">
              <c16:uniqueId val="{00000001-CEA4-4873-A903-0225CE5356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-6.45</c:v>
                </c:pt>
                <c:pt idx="1">
                  <c:v>-6.15</c:v>
                </c:pt>
                <c:pt idx="2">
                  <c:v>-4.66</c:v>
                </c:pt>
                <c:pt idx="3">
                  <c:v>13.69</c:v>
                </c:pt>
                <c:pt idx="4">
                  <c:v>1.64</c:v>
                </c:pt>
              </c:numCache>
            </c:numRef>
          </c:val>
          <c:smooth val="0"/>
          <c:extLst>
            <c:ext xmlns:c16="http://schemas.microsoft.com/office/drawing/2014/chart" uri="{C3380CC4-5D6E-409C-BE32-E72D297353CC}">
              <c16:uniqueId val="{00000002-CEA4-4873-A903-0225CE5356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0.46</c:v>
                </c:pt>
                <c:pt idx="2">
                  <c:v>#N/A</c:v>
                </c:pt>
                <c:pt idx="3">
                  <c:v>1.79</c:v>
                </c:pt>
                <c:pt idx="4">
                  <c:v>0</c:v>
                </c:pt>
                <c:pt idx="5">
                  <c:v>0</c:v>
                </c:pt>
                <c:pt idx="6">
                  <c:v>0</c:v>
                </c:pt>
                <c:pt idx="7">
                  <c:v>0</c:v>
                </c:pt>
                <c:pt idx="8">
                  <c:v>0</c:v>
                </c:pt>
                <c:pt idx="9">
                  <c:v>0</c:v>
                </c:pt>
              </c:numCache>
            </c:numRef>
          </c:val>
          <c:extLst>
            <c:ext xmlns:c16="http://schemas.microsoft.com/office/drawing/2014/chart" uri="{C3380CC4-5D6E-409C-BE32-E72D297353CC}">
              <c16:uniqueId val="{00000000-9E9F-4207-94D0-F6C9EEBB501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9F-4207-94D0-F6C9EEBB501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E9F-4207-94D0-F6C9EEBB501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E9F-4207-94D0-F6C9EEBB5016}"/>
            </c:ext>
          </c:extLst>
        </c:ser>
        <c:ser>
          <c:idx val="4"/>
          <c:order val="4"/>
          <c:tx>
            <c:strRef>
              <c:f>データシート!$A$31</c:f>
              <c:strCache>
                <c:ptCount val="1"/>
                <c:pt idx="0">
                  <c:v>瑞穂町国民健康保険特別会計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0.22</c:v>
                </c:pt>
                <c:pt idx="2">
                  <c:v>#N/A</c:v>
                </c:pt>
                <c:pt idx="3">
                  <c:v>0.59</c:v>
                </c:pt>
                <c:pt idx="4">
                  <c:v>#N/A</c:v>
                </c:pt>
                <c:pt idx="5">
                  <c:v>0.41</c:v>
                </c:pt>
                <c:pt idx="6">
                  <c:v>#N/A</c:v>
                </c:pt>
                <c:pt idx="7">
                  <c:v>0.49</c:v>
                </c:pt>
                <c:pt idx="8">
                  <c:v>#N/A</c:v>
                </c:pt>
                <c:pt idx="9">
                  <c:v>0.09</c:v>
                </c:pt>
              </c:numCache>
            </c:numRef>
          </c:val>
          <c:extLst>
            <c:ext xmlns:c16="http://schemas.microsoft.com/office/drawing/2014/chart" uri="{C3380CC4-5D6E-409C-BE32-E72D297353CC}">
              <c16:uniqueId val="{00000004-9E9F-4207-94D0-F6C9EEBB5016}"/>
            </c:ext>
          </c:extLst>
        </c:ser>
        <c:ser>
          <c:idx val="5"/>
          <c:order val="5"/>
          <c:tx>
            <c:strRef>
              <c:f>データシート!$A$32</c:f>
              <c:strCache>
                <c:ptCount val="1"/>
                <c:pt idx="0">
                  <c:v>瑞穂町介護保険特別会計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0.56999999999999995</c:v>
                </c:pt>
                <c:pt idx="2">
                  <c:v>#N/A</c:v>
                </c:pt>
                <c:pt idx="3">
                  <c:v>0.06</c:v>
                </c:pt>
                <c:pt idx="4">
                  <c:v>#N/A</c:v>
                </c:pt>
                <c:pt idx="5">
                  <c:v>0.84</c:v>
                </c:pt>
                <c:pt idx="6">
                  <c:v>#N/A</c:v>
                </c:pt>
                <c:pt idx="7">
                  <c:v>0.11</c:v>
                </c:pt>
                <c:pt idx="8">
                  <c:v>#N/A</c:v>
                </c:pt>
                <c:pt idx="9">
                  <c:v>0.13</c:v>
                </c:pt>
              </c:numCache>
            </c:numRef>
          </c:val>
          <c:extLst>
            <c:ext xmlns:c16="http://schemas.microsoft.com/office/drawing/2014/chart" uri="{C3380CC4-5D6E-409C-BE32-E72D297353CC}">
              <c16:uniqueId val="{00000005-9E9F-4207-94D0-F6C9EEBB5016}"/>
            </c:ext>
          </c:extLst>
        </c:ser>
        <c:ser>
          <c:idx val="6"/>
          <c:order val="6"/>
          <c:tx>
            <c:strRef>
              <c:f>データシート!$A$33</c:f>
              <c:strCache>
                <c:ptCount val="1"/>
                <c:pt idx="0">
                  <c:v>瑞穂町後期高齢者医療特別会計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0.12</c:v>
                </c:pt>
                <c:pt idx="2">
                  <c:v>#N/A</c:v>
                </c:pt>
                <c:pt idx="3">
                  <c:v>0.11</c:v>
                </c:pt>
                <c:pt idx="4">
                  <c:v>#N/A</c:v>
                </c:pt>
                <c:pt idx="5">
                  <c:v>0.09</c:v>
                </c:pt>
                <c:pt idx="6">
                  <c:v>#N/A</c:v>
                </c:pt>
                <c:pt idx="7">
                  <c:v>0.11</c:v>
                </c:pt>
                <c:pt idx="8">
                  <c:v>#N/A</c:v>
                </c:pt>
                <c:pt idx="9">
                  <c:v>0.14000000000000001</c:v>
                </c:pt>
              </c:numCache>
            </c:numRef>
          </c:val>
          <c:extLst>
            <c:ext xmlns:c16="http://schemas.microsoft.com/office/drawing/2014/chart" uri="{C3380CC4-5D6E-409C-BE32-E72D297353CC}">
              <c16:uniqueId val="{00000006-9E9F-4207-94D0-F6C9EEBB5016}"/>
            </c:ext>
          </c:extLst>
        </c:ser>
        <c:ser>
          <c:idx val="7"/>
          <c:order val="7"/>
          <c:tx>
            <c:strRef>
              <c:f>データシート!$A$34</c:f>
              <c:strCache>
                <c:ptCount val="1"/>
                <c:pt idx="0">
                  <c:v>福生都市計画瑞穂町箱根ケ崎駅西土地区画整理事業特別会計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0.22</c:v>
                </c:pt>
                <c:pt idx="2">
                  <c:v>#N/A</c:v>
                </c:pt>
                <c:pt idx="3">
                  <c:v>0.88</c:v>
                </c:pt>
                <c:pt idx="4">
                  <c:v>#N/A</c:v>
                </c:pt>
                <c:pt idx="5">
                  <c:v>0</c:v>
                </c:pt>
                <c:pt idx="6">
                  <c:v>#N/A</c:v>
                </c:pt>
                <c:pt idx="7">
                  <c:v>0.48</c:v>
                </c:pt>
                <c:pt idx="8">
                  <c:v>#N/A</c:v>
                </c:pt>
                <c:pt idx="9">
                  <c:v>0.35</c:v>
                </c:pt>
              </c:numCache>
            </c:numRef>
          </c:val>
          <c:extLst>
            <c:ext xmlns:c16="http://schemas.microsoft.com/office/drawing/2014/chart" uri="{C3380CC4-5D6E-409C-BE32-E72D297353CC}">
              <c16:uniqueId val="{00000007-9E9F-4207-94D0-F6C9EEBB5016}"/>
            </c:ext>
          </c:extLst>
        </c:ser>
        <c:ser>
          <c:idx val="8"/>
          <c:order val="8"/>
          <c:tx>
            <c:strRef>
              <c:f>データシート!$A$35</c:f>
              <c:strCache>
                <c:ptCount val="1"/>
                <c:pt idx="0">
                  <c:v>瑞穂町下水道事業会計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0</c:v>
                </c:pt>
                <c:pt idx="3">
                  <c:v>0</c:v>
                </c:pt>
                <c:pt idx="4">
                  <c:v>#N/A</c:v>
                </c:pt>
                <c:pt idx="5">
                  <c:v>1.37</c:v>
                </c:pt>
                <c:pt idx="6">
                  <c:v>#N/A</c:v>
                </c:pt>
                <c:pt idx="7">
                  <c:v>2.4300000000000002</c:v>
                </c:pt>
                <c:pt idx="8">
                  <c:v>#N/A</c:v>
                </c:pt>
                <c:pt idx="9">
                  <c:v>3.28</c:v>
                </c:pt>
              </c:numCache>
            </c:numRef>
          </c:val>
          <c:extLst>
            <c:ext xmlns:c16="http://schemas.microsoft.com/office/drawing/2014/chart" uri="{C3380CC4-5D6E-409C-BE32-E72D297353CC}">
              <c16:uniqueId val="{00000008-9E9F-4207-94D0-F6C9EEBB501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2.48</c:v>
                </c:pt>
                <c:pt idx="2">
                  <c:v>#N/A</c:v>
                </c:pt>
                <c:pt idx="3">
                  <c:v>2.89</c:v>
                </c:pt>
                <c:pt idx="4">
                  <c:v>#N/A</c:v>
                </c:pt>
                <c:pt idx="5">
                  <c:v>5.45</c:v>
                </c:pt>
                <c:pt idx="6">
                  <c:v>#N/A</c:v>
                </c:pt>
                <c:pt idx="7">
                  <c:v>8.76</c:v>
                </c:pt>
                <c:pt idx="8">
                  <c:v>#N/A</c:v>
                </c:pt>
                <c:pt idx="9">
                  <c:v>6</c:v>
                </c:pt>
              </c:numCache>
            </c:numRef>
          </c:val>
          <c:extLst>
            <c:ext xmlns:c16="http://schemas.microsoft.com/office/drawing/2014/chart" uri="{C3380CC4-5D6E-409C-BE32-E72D297353CC}">
              <c16:uniqueId val="{00000009-9E9F-4207-94D0-F6C9EEBB501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747</c:v>
                </c:pt>
                <c:pt idx="5">
                  <c:v>796</c:v>
                </c:pt>
                <c:pt idx="8">
                  <c:v>687</c:v>
                </c:pt>
                <c:pt idx="11">
                  <c:v>704</c:v>
                </c:pt>
                <c:pt idx="14">
                  <c:v>787</c:v>
                </c:pt>
              </c:numCache>
            </c:numRef>
          </c:val>
          <c:extLst>
            <c:ext xmlns:c16="http://schemas.microsoft.com/office/drawing/2014/chart" uri="{C3380CC4-5D6E-409C-BE32-E72D297353CC}">
              <c16:uniqueId val="{00000000-7CF9-4411-93DD-33C0A53D76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CF9-4411-93DD-33C0A53D76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2</c:v>
                </c:pt>
              </c:numCache>
            </c:numRef>
          </c:val>
          <c:extLst>
            <c:ext xmlns:c16="http://schemas.microsoft.com/office/drawing/2014/chart" uri="{C3380CC4-5D6E-409C-BE32-E72D297353CC}">
              <c16:uniqueId val="{00000002-7CF9-4411-93DD-33C0A53D76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130</c:v>
                </c:pt>
                <c:pt idx="3">
                  <c:v>137</c:v>
                </c:pt>
                <c:pt idx="6">
                  <c:v>139</c:v>
                </c:pt>
                <c:pt idx="9">
                  <c:v>121</c:v>
                </c:pt>
                <c:pt idx="12">
                  <c:v>125</c:v>
                </c:pt>
              </c:numCache>
            </c:numRef>
          </c:val>
          <c:extLst>
            <c:ext xmlns:c16="http://schemas.microsoft.com/office/drawing/2014/chart" uri="{C3380CC4-5D6E-409C-BE32-E72D297353CC}">
              <c16:uniqueId val="{00000003-7CF9-4411-93DD-33C0A53D76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168</c:v>
                </c:pt>
                <c:pt idx="3">
                  <c:v>168</c:v>
                </c:pt>
                <c:pt idx="6">
                  <c:v>95</c:v>
                </c:pt>
                <c:pt idx="9">
                  <c:v>99</c:v>
                </c:pt>
                <c:pt idx="12">
                  <c:v>91</c:v>
                </c:pt>
              </c:numCache>
            </c:numRef>
          </c:val>
          <c:extLst>
            <c:ext xmlns:c16="http://schemas.microsoft.com/office/drawing/2014/chart" uri="{C3380CC4-5D6E-409C-BE32-E72D297353CC}">
              <c16:uniqueId val="{00000004-7CF9-4411-93DD-33C0A53D76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CF9-4411-93DD-33C0A53D76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CF9-4411-93DD-33C0A53D76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501</c:v>
                </c:pt>
                <c:pt idx="3">
                  <c:v>498</c:v>
                </c:pt>
                <c:pt idx="6">
                  <c:v>516</c:v>
                </c:pt>
                <c:pt idx="9">
                  <c:v>550</c:v>
                </c:pt>
                <c:pt idx="12">
                  <c:v>605</c:v>
                </c:pt>
              </c:numCache>
            </c:numRef>
          </c:val>
          <c:extLst>
            <c:ext xmlns:c16="http://schemas.microsoft.com/office/drawing/2014/chart" uri="{C3380CC4-5D6E-409C-BE32-E72D297353CC}">
              <c16:uniqueId val="{00000007-7CF9-4411-93DD-33C0A53D76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c:v>
                </c:pt>
                <c:pt idx="2">
                  <c:v>#N/A</c:v>
                </c:pt>
                <c:pt idx="3">
                  <c:v>#N/A</c:v>
                </c:pt>
                <c:pt idx="4">
                  <c:v>8</c:v>
                </c:pt>
                <c:pt idx="5">
                  <c:v>#N/A</c:v>
                </c:pt>
                <c:pt idx="6">
                  <c:v>#N/A</c:v>
                </c:pt>
                <c:pt idx="7">
                  <c:v>64</c:v>
                </c:pt>
                <c:pt idx="8">
                  <c:v>#N/A</c:v>
                </c:pt>
                <c:pt idx="9">
                  <c:v>#N/A</c:v>
                </c:pt>
                <c:pt idx="10">
                  <c:v>67</c:v>
                </c:pt>
                <c:pt idx="11">
                  <c:v>#N/A</c:v>
                </c:pt>
                <c:pt idx="12">
                  <c:v>#N/A</c:v>
                </c:pt>
                <c:pt idx="13">
                  <c:v>36</c:v>
                </c:pt>
                <c:pt idx="14">
                  <c:v>#N/A</c:v>
                </c:pt>
              </c:numCache>
            </c:numRef>
          </c:val>
          <c:smooth val="0"/>
          <c:extLst>
            <c:ext xmlns:c16="http://schemas.microsoft.com/office/drawing/2014/chart" uri="{C3380CC4-5D6E-409C-BE32-E72D297353CC}">
              <c16:uniqueId val="{00000008-7CF9-4411-93DD-33C0A53D76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4277</c:v>
                </c:pt>
                <c:pt idx="5">
                  <c:v>3910</c:v>
                </c:pt>
                <c:pt idx="8">
                  <c:v>3543</c:v>
                </c:pt>
                <c:pt idx="11">
                  <c:v>3333</c:v>
                </c:pt>
                <c:pt idx="14">
                  <c:v>2992</c:v>
                </c:pt>
              </c:numCache>
            </c:numRef>
          </c:val>
          <c:extLst>
            <c:ext xmlns:c16="http://schemas.microsoft.com/office/drawing/2014/chart" uri="{C3380CC4-5D6E-409C-BE32-E72D297353CC}">
              <c16:uniqueId val="{00000000-43D1-430E-A037-233B478FB7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3598</c:v>
                </c:pt>
                <c:pt idx="5">
                  <c:v>4049</c:v>
                </c:pt>
                <c:pt idx="8">
                  <c:v>3956</c:v>
                </c:pt>
                <c:pt idx="11">
                  <c:v>4322</c:v>
                </c:pt>
                <c:pt idx="14">
                  <c:v>4344</c:v>
                </c:pt>
              </c:numCache>
            </c:numRef>
          </c:val>
          <c:extLst>
            <c:ext xmlns:c16="http://schemas.microsoft.com/office/drawing/2014/chart" uri="{C3380CC4-5D6E-409C-BE32-E72D297353CC}">
              <c16:uniqueId val="{00000001-43D1-430E-A037-233B478FB7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6659</c:v>
                </c:pt>
                <c:pt idx="5">
                  <c:v>5390</c:v>
                </c:pt>
                <c:pt idx="8">
                  <c:v>5018</c:v>
                </c:pt>
                <c:pt idx="11">
                  <c:v>5790</c:v>
                </c:pt>
                <c:pt idx="14">
                  <c:v>6215</c:v>
                </c:pt>
              </c:numCache>
            </c:numRef>
          </c:val>
          <c:extLst>
            <c:ext xmlns:c16="http://schemas.microsoft.com/office/drawing/2014/chart" uri="{C3380CC4-5D6E-409C-BE32-E72D297353CC}">
              <c16:uniqueId val="{00000002-43D1-430E-A037-233B478FB7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D1-430E-A037-233B478FB7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3D1-430E-A037-233B478FB7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D1-430E-A037-233B478FB7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1512</c:v>
                </c:pt>
                <c:pt idx="3">
                  <c:v>1496</c:v>
                </c:pt>
                <c:pt idx="6">
                  <c:v>1463</c:v>
                </c:pt>
                <c:pt idx="9">
                  <c:v>1552</c:v>
                </c:pt>
                <c:pt idx="12">
                  <c:v>1397</c:v>
                </c:pt>
              </c:numCache>
            </c:numRef>
          </c:val>
          <c:extLst>
            <c:ext xmlns:c16="http://schemas.microsoft.com/office/drawing/2014/chart" uri="{C3380CC4-5D6E-409C-BE32-E72D297353CC}">
              <c16:uniqueId val="{00000006-43D1-430E-A037-233B478FB7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1165</c:v>
                </c:pt>
                <c:pt idx="3">
                  <c:v>1009</c:v>
                </c:pt>
                <c:pt idx="6">
                  <c:v>914</c:v>
                </c:pt>
                <c:pt idx="9">
                  <c:v>847</c:v>
                </c:pt>
                <c:pt idx="12">
                  <c:v>926</c:v>
                </c:pt>
              </c:numCache>
            </c:numRef>
          </c:val>
          <c:extLst>
            <c:ext xmlns:c16="http://schemas.microsoft.com/office/drawing/2014/chart" uri="{C3380CC4-5D6E-409C-BE32-E72D297353CC}">
              <c16:uniqueId val="{00000007-43D1-430E-A037-233B478FB7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1760</c:v>
                </c:pt>
                <c:pt idx="3">
                  <c:v>1843</c:v>
                </c:pt>
                <c:pt idx="6">
                  <c:v>1664</c:v>
                </c:pt>
                <c:pt idx="9">
                  <c:v>1445</c:v>
                </c:pt>
                <c:pt idx="12">
                  <c:v>1190</c:v>
                </c:pt>
              </c:numCache>
            </c:numRef>
          </c:val>
          <c:extLst>
            <c:ext xmlns:c16="http://schemas.microsoft.com/office/drawing/2014/chart" uri="{C3380CC4-5D6E-409C-BE32-E72D297353CC}">
              <c16:uniqueId val="{00000008-43D1-430E-A037-233B478FB7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669</c:v>
                </c:pt>
                <c:pt idx="3">
                  <c:v>669</c:v>
                </c:pt>
                <c:pt idx="6">
                  <c:v>708</c:v>
                </c:pt>
                <c:pt idx="9">
                  <c:v>722</c:v>
                </c:pt>
                <c:pt idx="12">
                  <c:v>799</c:v>
                </c:pt>
              </c:numCache>
            </c:numRef>
          </c:val>
          <c:extLst>
            <c:ext xmlns:c16="http://schemas.microsoft.com/office/drawing/2014/chart" uri="{C3380CC4-5D6E-409C-BE32-E72D297353CC}">
              <c16:uniqueId val="{00000009-43D1-430E-A037-233B478FB7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6814</c:v>
                </c:pt>
                <c:pt idx="3">
                  <c:v>7925</c:v>
                </c:pt>
                <c:pt idx="6">
                  <c:v>8172</c:v>
                </c:pt>
                <c:pt idx="9">
                  <c:v>8205</c:v>
                </c:pt>
                <c:pt idx="12">
                  <c:v>7918</c:v>
                </c:pt>
              </c:numCache>
            </c:numRef>
          </c:val>
          <c:extLst>
            <c:ext xmlns:c16="http://schemas.microsoft.com/office/drawing/2014/chart" uri="{C3380CC4-5D6E-409C-BE32-E72D297353CC}">
              <c16:uniqueId val="{0000000A-43D1-430E-A037-233B478FB7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404</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3D1-430E-A037-233B478FB7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1025</c:v>
                </c:pt>
                <c:pt idx="1">
                  <c:v>1741</c:v>
                </c:pt>
                <c:pt idx="2">
                  <c:v>2078</c:v>
                </c:pt>
              </c:numCache>
            </c:numRef>
          </c:val>
          <c:extLst>
            <c:ext xmlns:c16="http://schemas.microsoft.com/office/drawing/2014/chart" uri="{C3380CC4-5D6E-409C-BE32-E72D297353CC}">
              <c16:uniqueId val="{00000000-34D4-46DC-BB6E-90B0EA3751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4D4-46DC-BB6E-90B0EA3751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4321</c:v>
                </c:pt>
                <c:pt idx="1">
                  <c:v>3859</c:v>
                </c:pt>
                <c:pt idx="2">
                  <c:v>4144</c:v>
                </c:pt>
              </c:numCache>
            </c:numRef>
          </c:val>
          <c:extLst>
            <c:ext xmlns:c16="http://schemas.microsoft.com/office/drawing/2014/chart" uri="{C3380CC4-5D6E-409C-BE32-E72D297353CC}">
              <c16:uniqueId val="{00000002-34D4-46DC-BB6E-90B0EA3751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基準財政収入額では、</a:t>
          </a:r>
          <a:r>
            <a:rPr kumimoji="1" lang="ja-JP" altLang="en-US" sz="900" b="0" i="0" u="none" strike="noStrike" kern="0" cap="none" spc="0" normalizeH="0" baseline="0" noProof="0">
              <a:ln>
                <a:noFill/>
              </a:ln>
              <a:solidFill>
                <a:prstClr val="black"/>
              </a:solidFill>
              <a:effectLst/>
              <a:uLnTx/>
              <a:uFillTx/>
              <a:latin typeface="+mn-lt"/>
              <a:ea typeface="+mn-ea"/>
              <a:cs typeface="+mn-cs"/>
            </a:rPr>
            <a:t>法人事業税交付金</a:t>
          </a:r>
          <a:r>
            <a:rPr kumimoji="1" lang="ja-JP" altLang="ja-JP" sz="900" b="0" i="0" u="none" strike="noStrike" kern="0" cap="none" spc="0" normalizeH="0" baseline="0" noProof="0">
              <a:ln>
                <a:noFill/>
              </a:ln>
              <a:solidFill>
                <a:prstClr val="black"/>
              </a:solidFill>
              <a:effectLst/>
              <a:uLnTx/>
              <a:uFillTx/>
              <a:latin typeface="+mn-lt"/>
              <a:ea typeface="+mn-ea"/>
              <a:cs typeface="+mn-cs"/>
            </a:rPr>
            <a:t>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の影響により約</a:t>
          </a:r>
          <a:r>
            <a:rPr kumimoji="1" lang="en-US" altLang="ja-JP" sz="900" b="0" i="0" u="none" strike="noStrike" kern="0" cap="none" spc="0" normalizeH="0" baseline="0" noProof="0">
              <a:ln>
                <a:noFill/>
              </a:ln>
              <a:solidFill>
                <a:prstClr val="black"/>
              </a:solidFill>
              <a:effectLst/>
              <a:uLnTx/>
              <a:uFillTx/>
              <a:latin typeface="+mn-lt"/>
              <a:ea typeface="+mn-ea"/>
              <a:cs typeface="+mn-cs"/>
            </a:rPr>
            <a:t>6,600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また、市町村民税（</a:t>
          </a:r>
          <a:r>
            <a:rPr kumimoji="1" lang="ja-JP" altLang="en-US" sz="900" b="0" i="0" u="none" strike="noStrike" kern="0" cap="none" spc="0" normalizeH="0" baseline="0" noProof="0">
              <a:ln>
                <a:noFill/>
              </a:ln>
              <a:solidFill>
                <a:prstClr val="black"/>
              </a:solidFill>
              <a:effectLst/>
              <a:uLnTx/>
              <a:uFillTx/>
              <a:latin typeface="+mn-lt"/>
              <a:ea typeface="+mn-ea"/>
              <a:cs typeface="+mn-cs"/>
            </a:rPr>
            <a:t>個人所得</a:t>
          </a:r>
          <a:r>
            <a:rPr kumimoji="1" lang="ja-JP" altLang="ja-JP" sz="900" b="0" i="0" u="none" strike="noStrike" kern="0" cap="none" spc="0" normalizeH="0" baseline="0" noProof="0">
              <a:ln>
                <a:noFill/>
              </a:ln>
              <a:solidFill>
                <a:prstClr val="black"/>
              </a:solidFill>
              <a:effectLst/>
              <a:uLnTx/>
              <a:uFillTx/>
              <a:latin typeface="+mn-lt"/>
              <a:ea typeface="+mn-ea"/>
              <a:cs typeface="+mn-cs"/>
            </a:rPr>
            <a:t>割）が</a:t>
          </a:r>
          <a:r>
            <a:rPr kumimoji="1" lang="ja-JP" altLang="en-US" sz="900" b="0" i="0" u="none" strike="noStrike" kern="0" cap="none" spc="0" normalizeH="0" baseline="0" noProof="0">
              <a:ln>
                <a:noFill/>
              </a:ln>
              <a:solidFill>
                <a:prstClr val="black"/>
              </a:solidFill>
              <a:effectLst/>
              <a:uLnTx/>
              <a:uFillTx/>
              <a:latin typeface="+mn-lt"/>
              <a:ea typeface="+mn-ea"/>
              <a:cs typeface="+mn-cs"/>
            </a:rPr>
            <a:t>給与所得の増の影響により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2,900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額となりました。総額では</a:t>
          </a:r>
          <a:r>
            <a:rPr kumimoji="1" lang="en-US" altLang="ja-JP" sz="900" b="0" i="0" u="none" strike="noStrike" kern="0" cap="none" spc="0" normalizeH="0" baseline="0" noProof="0">
              <a:ln>
                <a:noFill/>
              </a:ln>
              <a:solidFill>
                <a:prstClr val="black"/>
              </a:solidFill>
              <a:effectLst/>
              <a:uLnTx/>
              <a:uFillTx/>
              <a:latin typeface="+mn-lt"/>
              <a:ea typeface="+mn-ea"/>
              <a:cs typeface="+mn-cs"/>
            </a:rPr>
            <a:t>3.7</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億円の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また、基準財政需要額でも、</a:t>
          </a:r>
          <a:r>
            <a:rPr kumimoji="1" lang="ja-JP" altLang="en-US" sz="900" b="0" i="0" u="none" strike="noStrike" kern="0" cap="none" spc="0" normalizeH="0" baseline="0" noProof="0">
              <a:ln>
                <a:noFill/>
              </a:ln>
              <a:solidFill>
                <a:prstClr val="black"/>
              </a:solidFill>
              <a:effectLst/>
              <a:uLnTx/>
              <a:uFillTx/>
              <a:latin typeface="+mn-lt"/>
              <a:ea typeface="+mn-ea"/>
              <a:cs typeface="+mn-cs"/>
            </a:rPr>
            <a:t>高齢者保健福祉</a:t>
          </a:r>
          <a:r>
            <a:rPr kumimoji="1" lang="ja-JP" altLang="ja-JP" sz="900" b="0" i="0" u="none" strike="noStrike" kern="0" cap="none" spc="0" normalizeH="0" baseline="0" noProof="0">
              <a:ln>
                <a:noFill/>
              </a:ln>
              <a:solidFill>
                <a:prstClr val="black"/>
              </a:solidFill>
              <a:effectLst/>
              <a:uLnTx/>
              <a:uFillTx/>
              <a:latin typeface="+mn-lt"/>
              <a:ea typeface="+mn-ea"/>
              <a:cs typeface="+mn-cs"/>
            </a:rPr>
            <a:t>費（</a:t>
          </a:r>
          <a:r>
            <a:rPr kumimoji="1" lang="en-US" altLang="ja-JP" sz="900" b="0" i="0" u="none" strike="noStrike" kern="0" cap="none" spc="0" normalizeH="0" baseline="0" noProof="0">
              <a:ln>
                <a:noFill/>
              </a:ln>
              <a:solidFill>
                <a:prstClr val="black"/>
              </a:solidFill>
              <a:effectLst/>
              <a:uLnTx/>
              <a:uFillTx/>
              <a:latin typeface="+mn-lt"/>
              <a:ea typeface="+mn-ea"/>
              <a:cs typeface="+mn-cs"/>
            </a:rPr>
            <a:t>75</a:t>
          </a:r>
          <a:r>
            <a:rPr kumimoji="1" lang="ja-JP" altLang="en-US" sz="900" b="0" i="0" u="none" strike="noStrike" kern="0" cap="none" spc="0" normalizeH="0" baseline="0" noProof="0">
              <a:ln>
                <a:noFill/>
              </a:ln>
              <a:solidFill>
                <a:prstClr val="black"/>
              </a:solidFill>
              <a:effectLst/>
              <a:uLnTx/>
              <a:uFillTx/>
              <a:latin typeface="+mn-lt"/>
              <a:ea typeface="+mn-ea"/>
              <a:cs typeface="+mn-cs"/>
            </a:rPr>
            <a:t>歳以上</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が測定単位の増の影響により</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1,000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万円の増額、また、社会福祉</a:t>
          </a:r>
          <a:r>
            <a:rPr kumimoji="1" lang="ja-JP" altLang="ja-JP" sz="900" b="0" i="0" u="none" strike="noStrike" kern="0" cap="none" spc="0" normalizeH="0" baseline="0" noProof="0">
              <a:ln>
                <a:noFill/>
              </a:ln>
              <a:solidFill>
                <a:prstClr val="black"/>
              </a:solidFill>
              <a:effectLst/>
              <a:uLnTx/>
              <a:uFillTx/>
              <a:latin typeface="+mn-lt"/>
              <a:ea typeface="+mn-ea"/>
              <a:cs typeface="+mn-cs"/>
            </a:rPr>
            <a:t>費の</a:t>
          </a:r>
          <a:r>
            <a:rPr kumimoji="1" lang="ja-JP" altLang="en-US" sz="900" b="0" i="0" u="none" strike="noStrike" kern="0" cap="none" spc="0" normalizeH="0" baseline="0" noProof="0">
              <a:ln>
                <a:noFill/>
              </a:ln>
              <a:solidFill>
                <a:prstClr val="black"/>
              </a:solidFill>
              <a:effectLst/>
              <a:uLnTx/>
              <a:uFillTx/>
              <a:latin typeface="+mn-lt"/>
              <a:ea typeface="+mn-ea"/>
              <a:cs typeface="+mn-cs"/>
            </a:rPr>
            <a:t>単位費用・補正係数の</a:t>
          </a:r>
          <a:r>
            <a:rPr kumimoji="1" lang="ja-JP" altLang="ja-JP" sz="900" b="0" i="0" u="none" strike="noStrike" kern="0" cap="none" spc="0" normalizeH="0" baseline="0" noProof="0">
              <a:ln>
                <a:noFill/>
              </a:ln>
              <a:solidFill>
                <a:prstClr val="black"/>
              </a:solidFill>
              <a:effectLst/>
              <a:uLnTx/>
              <a:uFillTx/>
              <a:latin typeface="+mn-lt"/>
              <a:ea typeface="+mn-ea"/>
              <a:cs typeface="+mn-cs"/>
            </a:rPr>
            <a:t>増</a:t>
          </a:r>
          <a:r>
            <a:rPr kumimoji="1" lang="ja-JP" altLang="en-US" sz="900" b="0" i="0" u="none" strike="noStrike" kern="0" cap="none" spc="0" normalizeH="0" baseline="0" noProof="0">
              <a:ln>
                <a:noFill/>
              </a:ln>
              <a:solidFill>
                <a:prstClr val="black"/>
              </a:solidFill>
              <a:effectLst/>
              <a:uLnTx/>
              <a:uFillTx/>
              <a:latin typeface="+mn-lt"/>
              <a:ea typeface="+mn-ea"/>
              <a:cs typeface="+mn-cs"/>
            </a:rPr>
            <a:t>の影響により</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1.0</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900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万円の増額となりました。総額では</a:t>
          </a:r>
          <a:r>
            <a:rPr kumimoji="1" lang="en-US" altLang="ja-JP" sz="900" b="0" i="0" u="none" strike="noStrike" kern="0" cap="none" spc="0" normalizeH="0" baseline="0" noProof="0">
              <a:ln>
                <a:noFill/>
              </a:ln>
              <a:solidFill>
                <a:prstClr val="black"/>
              </a:solidFill>
              <a:effectLst/>
              <a:uLnTx/>
              <a:uFillTx/>
              <a:latin typeface="+mn-lt"/>
              <a:ea typeface="+mn-ea"/>
              <a:cs typeface="+mn-cs"/>
            </a:rPr>
            <a:t>1.4</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ポイント約</a:t>
          </a:r>
          <a:r>
            <a:rPr kumimoji="1" lang="en-US" altLang="ja-JP" sz="900" b="0" i="0" u="none" strike="noStrike" kern="0" cap="none" spc="0" normalizeH="0" baseline="0" noProof="0">
              <a:ln>
                <a:noFill/>
              </a:ln>
              <a:solidFill>
                <a:prstClr val="black"/>
              </a:solidFill>
              <a:effectLst/>
              <a:uLnTx/>
              <a:uFillTx/>
              <a:latin typeface="+mn-lt"/>
              <a:ea typeface="+mn-ea"/>
              <a:cs typeface="+mn-cs"/>
            </a:rPr>
            <a:t>7,900</a:t>
          </a:r>
          <a:r>
            <a:rPr kumimoji="1" lang="ja-JP" altLang="en-US" sz="900" b="0" i="0" u="none" strike="noStrike" kern="0" cap="none" spc="0" normalizeH="0" baseline="0" noProof="0">
              <a:ln>
                <a:noFill/>
              </a:ln>
              <a:solidFill>
                <a:prstClr val="black"/>
              </a:solidFill>
              <a:effectLst/>
              <a:uLnTx/>
              <a:uFillTx/>
              <a:latin typeface="+mn-lt"/>
              <a:ea typeface="+mn-ea"/>
              <a:cs typeface="+mn-cs"/>
            </a:rPr>
            <a:t>万</a:t>
          </a:r>
          <a:r>
            <a:rPr kumimoji="1" lang="ja-JP" altLang="ja-JP" sz="900" b="0" i="0" u="none" strike="noStrike" kern="0" cap="none" spc="0" normalizeH="0" baseline="0" noProof="0">
              <a:ln>
                <a:noFill/>
              </a:ln>
              <a:solidFill>
                <a:prstClr val="black"/>
              </a:solidFill>
              <a:effectLst/>
              <a:uLnTx/>
              <a:uFillTx/>
              <a:latin typeface="+mn-lt"/>
              <a:ea typeface="+mn-ea"/>
              <a:cs typeface="+mn-cs"/>
            </a:rPr>
            <a:t>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結果として、基準財政需要額及び基準財政収入額</a:t>
          </a:r>
          <a:r>
            <a:rPr kumimoji="1" lang="ja-JP" altLang="en-US" sz="900" b="0" i="0" u="none" strike="noStrike" kern="0" cap="none" spc="0" normalizeH="0" baseline="0" noProof="0">
              <a:ln>
                <a:noFill/>
              </a:ln>
              <a:solidFill>
                <a:prstClr val="black"/>
              </a:solidFill>
              <a:effectLst/>
              <a:uLnTx/>
              <a:uFillTx/>
              <a:latin typeface="+mn-lt"/>
              <a:ea typeface="+mn-ea"/>
              <a:cs typeface="+mn-cs"/>
            </a:rPr>
            <a:t>ともに増</a:t>
          </a:r>
          <a:r>
            <a:rPr kumimoji="1" lang="ja-JP" altLang="ja-JP" sz="900" b="0" i="0" u="none" strike="noStrike" kern="0" cap="none" spc="0" normalizeH="0" baseline="0" noProof="0">
              <a:ln>
                <a:noFill/>
              </a:ln>
              <a:solidFill>
                <a:prstClr val="black"/>
              </a:solidFill>
              <a:effectLst/>
              <a:uLnTx/>
              <a:uFillTx/>
              <a:latin typeface="+mn-lt"/>
              <a:ea typeface="+mn-ea"/>
              <a:cs typeface="+mn-cs"/>
            </a:rPr>
            <a:t>額</a:t>
          </a:r>
          <a:r>
            <a:rPr kumimoji="1" lang="ja-JP" altLang="en-US" sz="900" b="0" i="0" u="none" strike="noStrike" kern="0" cap="none" spc="0" normalizeH="0" baseline="0" noProof="0">
              <a:ln>
                <a:noFill/>
              </a:ln>
              <a:solidFill>
                <a:prstClr val="black"/>
              </a:solidFill>
              <a:effectLst/>
              <a:uLnTx/>
              <a:uFillTx/>
              <a:latin typeface="+mn-lt"/>
              <a:ea typeface="+mn-ea"/>
              <a:cs typeface="+mn-cs"/>
            </a:rPr>
            <a:t>し、</a:t>
          </a:r>
          <a:r>
            <a:rPr kumimoji="1" lang="ja-JP" altLang="ja-JP" sz="900" b="0" i="0" u="none" strike="noStrike" kern="0" cap="none" spc="0" normalizeH="0" baseline="0" noProof="0">
              <a:ln>
                <a:noFill/>
              </a:ln>
              <a:solidFill>
                <a:prstClr val="black"/>
              </a:solidFill>
              <a:effectLst/>
              <a:uLnTx/>
              <a:uFillTx/>
              <a:latin typeface="+mn-lt"/>
              <a:ea typeface="+mn-ea"/>
              <a:cs typeface="+mn-cs"/>
            </a:rPr>
            <a:t>単年度の財政力指数は</a:t>
          </a:r>
          <a:r>
            <a:rPr kumimoji="1" lang="en-US" altLang="ja-JP" sz="900" b="0" i="0" u="none" strike="noStrike" kern="0" cap="none" spc="0" normalizeH="0" baseline="0" noProof="0">
              <a:ln>
                <a:noFill/>
              </a:ln>
              <a:solidFill>
                <a:prstClr val="black"/>
              </a:solidFill>
              <a:effectLst/>
              <a:uLnTx/>
              <a:uFillTx/>
              <a:latin typeface="+mn-lt"/>
              <a:ea typeface="+mn-ea"/>
              <a:cs typeface="+mn-cs"/>
            </a:rPr>
            <a:t>0.992</a:t>
          </a:r>
          <a:r>
            <a:rPr kumimoji="1" lang="ja-JP" altLang="ja-JP" sz="900" b="0" i="0" u="none" strike="noStrike" kern="0" cap="none" spc="0" normalizeH="0" baseline="0" noProof="0">
              <a:ln>
                <a:noFill/>
              </a:ln>
              <a:solidFill>
                <a:prstClr val="black"/>
              </a:solidFill>
              <a:effectLst/>
              <a:uLnTx/>
              <a:uFillTx/>
              <a:latin typeface="+mn-lt"/>
              <a:ea typeface="+mn-ea"/>
              <a:cs typeface="+mn-cs"/>
            </a:rPr>
            <a:t>と、令和</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0.022</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良</a:t>
          </a:r>
          <a:r>
            <a:rPr kumimoji="1" lang="ja-JP" altLang="ja-JP" sz="900" b="0" i="0" u="none" strike="noStrike" kern="0" cap="none" spc="0" normalizeH="0" baseline="0" noProof="0">
              <a:ln>
                <a:noFill/>
              </a:ln>
              <a:solidFill>
                <a:prstClr val="black"/>
              </a:solidFill>
              <a:effectLst/>
              <a:uLnTx/>
              <a:uFillTx/>
              <a:latin typeface="+mn-lt"/>
              <a:ea typeface="+mn-ea"/>
              <a:cs typeface="+mn-cs"/>
            </a:rPr>
            <a:t>化とな</a:t>
          </a:r>
          <a:r>
            <a:rPr kumimoji="1" lang="ja-JP" altLang="en-US" sz="900" b="0" i="0" u="none" strike="noStrike" kern="0" cap="none" spc="0" normalizeH="0" baseline="0" noProof="0">
              <a:ln>
                <a:noFill/>
              </a:ln>
              <a:solidFill>
                <a:prstClr val="black"/>
              </a:solidFill>
              <a:effectLst/>
              <a:uLnTx/>
              <a:uFillTx/>
              <a:latin typeface="+mn-lt"/>
              <a:ea typeface="+mn-ea"/>
              <a:cs typeface="+mn-cs"/>
            </a:rPr>
            <a:t>ったが</a:t>
          </a:r>
          <a:r>
            <a:rPr kumimoji="1" lang="ja-JP" altLang="ja-JP" sz="900" b="0" i="0" u="none" strike="noStrike" kern="0" cap="none" spc="0" normalizeH="0" baseline="0" noProof="0">
              <a:ln>
                <a:noFill/>
              </a:ln>
              <a:solidFill>
                <a:prstClr val="black"/>
              </a:solidFill>
              <a:effectLst/>
              <a:uLnTx/>
              <a:uFillTx/>
              <a:latin typeface="+mn-lt"/>
              <a:ea typeface="+mn-ea"/>
              <a:cs typeface="+mn-cs"/>
            </a:rPr>
            <a:t>、三カ年平均の財政力指数</a:t>
          </a:r>
          <a:r>
            <a:rPr kumimoji="1" lang="ja-JP" altLang="en-US" sz="900" b="0" i="0" u="none" strike="noStrike" kern="0" cap="none" spc="0" normalizeH="0" baseline="0" noProof="0">
              <a:ln>
                <a:noFill/>
              </a:ln>
              <a:solidFill>
                <a:prstClr val="black"/>
              </a:solidFill>
              <a:effectLst/>
              <a:uLnTx/>
              <a:uFillTx/>
              <a:latin typeface="+mn-lt"/>
              <a:ea typeface="+mn-ea"/>
              <a:cs typeface="+mn-cs"/>
            </a:rPr>
            <a:t>として</a:t>
          </a:r>
          <a:r>
            <a:rPr kumimoji="1" lang="ja-JP" altLang="ja-JP" sz="900" b="0" i="0" u="none" strike="noStrike" kern="0" cap="none" spc="0" normalizeH="0" baseline="0" noProof="0">
              <a:ln>
                <a:noFill/>
              </a:ln>
              <a:solidFill>
                <a:prstClr val="black"/>
              </a:solidFill>
              <a:effectLst/>
              <a:uLnTx/>
              <a:uFillTx/>
              <a:latin typeface="+mn-lt"/>
              <a:ea typeface="+mn-ea"/>
              <a:cs typeface="+mn-cs"/>
            </a:rPr>
            <a:t>は</a:t>
          </a:r>
          <a:r>
            <a:rPr kumimoji="1" lang="en-US" altLang="ja-JP" sz="900" b="0" i="0" u="none" strike="noStrike" kern="0" cap="none" spc="0" normalizeH="0" baseline="0" noProof="0">
              <a:ln>
                <a:noFill/>
              </a:ln>
              <a:solidFill>
                <a:prstClr val="black"/>
              </a:solidFill>
              <a:effectLst/>
              <a:uLnTx/>
              <a:uFillTx/>
              <a:latin typeface="+mn-lt"/>
              <a:ea typeface="+mn-ea"/>
              <a:cs typeface="+mn-cs"/>
            </a:rPr>
            <a:t>0.013</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ポイント悪化しました。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514850" y="6227375"/>
          <a:ext cx="0" cy="14307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45847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425950" y="765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4584700" y="597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425950" y="622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6350</xdr:rowOff>
    </xdr:to>
    <xdr:cxnSp macro="">
      <xdr:nvCxnSpPr>
        <xdr:cNvPr id="69" name="直線コネクタ 68"/>
        <xdr:cNvCxnSpPr/>
      </xdr:nvCxnSpPr>
      <xdr:spPr>
        <a:xfrm>
          <a:off x="3752850" y="6702355"/>
          <a:ext cx="762000" cy="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4584700" y="7067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464050" y="709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xdr:cNvCxnSpPr/>
      </xdr:nvCxnSpPr>
      <xdr:spPr>
        <a:xfrm>
          <a:off x="2940050" y="6688949"/>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3702050" y="706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xdr:cNvSpPr txBox="1"/>
      </xdr:nvSpPr>
      <xdr:spPr>
        <a:xfrm>
          <a:off x="3409950" y="7155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150989</xdr:rowOff>
    </xdr:to>
    <xdr:cxnSp macro="">
      <xdr:nvCxnSpPr>
        <xdr:cNvPr id="75" name="直線コネクタ 74"/>
        <xdr:cNvCxnSpPr/>
      </xdr:nvCxnSpPr>
      <xdr:spPr>
        <a:xfrm>
          <a:off x="2127250" y="6675543"/>
          <a:ext cx="8128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28892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124178</xdr:rowOff>
    </xdr:from>
    <xdr:to>
      <xdr:col>11</xdr:col>
      <xdr:colOff>31750</xdr:colOff>
      <xdr:row>39</xdr:row>
      <xdr:rowOff>137583</xdr:rowOff>
    </xdr:to>
    <xdr:cxnSp macro="">
      <xdr:nvCxnSpPr>
        <xdr:cNvPr id="78" name="直線コネクタ 77"/>
        <xdr:cNvCxnSpPr/>
      </xdr:nvCxnSpPr>
      <xdr:spPr>
        <a:xfrm>
          <a:off x="1333500" y="6662138"/>
          <a:ext cx="79375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0955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7843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xdr:cNvSpPr/>
      </xdr:nvSpPr>
      <xdr:spPr>
        <a:xfrm>
          <a:off x="1282700" y="70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xdr:cNvSpPr txBox="1"/>
      </xdr:nvSpPr>
      <xdr:spPr>
        <a:xfrm>
          <a:off x="971550" y="71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xdr:cNvSpPr/>
      </xdr:nvSpPr>
      <xdr:spPr>
        <a:xfrm>
          <a:off x="4464050" y="6664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xdr:cNvSpPr txBox="1"/>
      </xdr:nvSpPr>
      <xdr:spPr>
        <a:xfrm>
          <a:off x="45847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113595</xdr:rowOff>
    </xdr:from>
    <xdr:to>
      <xdr:col>19</xdr:col>
      <xdr:colOff>184150</xdr:colOff>
      <xdr:row>40</xdr:row>
      <xdr:rowOff>43745</xdr:rowOff>
    </xdr:to>
    <xdr:sp macro="" textlink="">
      <xdr:nvSpPr>
        <xdr:cNvPr id="90" name="楕円 89"/>
        <xdr:cNvSpPr/>
      </xdr:nvSpPr>
      <xdr:spPr>
        <a:xfrm>
          <a:off x="3702050" y="6651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53922</xdr:rowOff>
    </xdr:from>
    <xdr:ext cx="736600" cy="259045"/>
    <xdr:sp macro="" textlink="">
      <xdr:nvSpPr>
        <xdr:cNvPr id="91" name="テキスト ボックス 90"/>
        <xdr:cNvSpPr txBox="1"/>
      </xdr:nvSpPr>
      <xdr:spPr>
        <a:xfrm>
          <a:off x="3409950" y="642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100189</xdr:rowOff>
    </xdr:from>
    <xdr:to>
      <xdr:col>15</xdr:col>
      <xdr:colOff>133350</xdr:colOff>
      <xdr:row>40</xdr:row>
      <xdr:rowOff>30339</xdr:rowOff>
    </xdr:to>
    <xdr:sp macro="" textlink="">
      <xdr:nvSpPr>
        <xdr:cNvPr id="92" name="楕円 91"/>
        <xdr:cNvSpPr/>
      </xdr:nvSpPr>
      <xdr:spPr>
        <a:xfrm>
          <a:off x="2889250" y="6638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40516</xdr:rowOff>
    </xdr:from>
    <xdr:ext cx="762000" cy="259045"/>
    <xdr:sp macro="" textlink="">
      <xdr:nvSpPr>
        <xdr:cNvPr id="93" name="テキスト ボックス 92"/>
        <xdr:cNvSpPr txBox="1"/>
      </xdr:nvSpPr>
      <xdr:spPr>
        <a:xfrm>
          <a:off x="2597150" y="641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xdr:cNvSpPr/>
      </xdr:nvSpPr>
      <xdr:spPr>
        <a:xfrm>
          <a:off x="2095500" y="66247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xdr:cNvSpPr txBox="1"/>
      </xdr:nvSpPr>
      <xdr:spPr>
        <a:xfrm>
          <a:off x="178435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282700" y="661133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971550" y="638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分母（経常一般財源）については地方税が約</a:t>
          </a:r>
          <a:r>
            <a:rPr kumimoji="1" lang="en-US" altLang="ja-JP" sz="900" b="0" i="0" u="none" strike="noStrike" kern="0" cap="none" spc="0" normalizeH="0" baseline="0" noProof="0">
              <a:ln>
                <a:noFill/>
              </a:ln>
              <a:solidFill>
                <a:prstClr val="black"/>
              </a:solidFill>
              <a:effectLst/>
              <a:uLnTx/>
              <a:uFillTx/>
              <a:latin typeface="+mn-lt"/>
              <a:ea typeface="+mn-ea"/>
              <a:cs typeface="+mn-cs"/>
            </a:rPr>
            <a:t>2</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200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額となった一方、臨時財政対策債が約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7,300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万円、地方交付税が約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2,100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ja-JP" altLang="ja-JP" sz="900" b="0" i="0" u="none" strike="noStrike" kern="0" cap="none" spc="0" normalizeH="0" baseline="0" noProof="0">
              <a:ln>
                <a:noFill/>
              </a:ln>
              <a:solidFill>
                <a:prstClr val="black"/>
              </a:solidFill>
              <a:effectLst/>
              <a:uLnTx/>
              <a:uFillTx/>
              <a:latin typeface="+mn-lt"/>
              <a:ea typeface="+mn-ea"/>
              <a:cs typeface="+mn-cs"/>
            </a:rPr>
            <a:t>地方特例交付金が約</a:t>
          </a:r>
          <a:r>
            <a:rPr kumimoji="1" lang="en-US" altLang="ja-JP" sz="900" b="0" i="0" u="none" strike="noStrike" kern="0" cap="none" spc="0" normalizeH="0" baseline="0" noProof="0">
              <a:ln>
                <a:noFill/>
              </a:ln>
              <a:solidFill>
                <a:prstClr val="black"/>
              </a:solidFill>
              <a:effectLst/>
              <a:uLnTx/>
              <a:uFillTx/>
              <a:latin typeface="+mn-lt"/>
              <a:ea typeface="+mn-ea"/>
              <a:cs typeface="+mn-cs"/>
            </a:rPr>
            <a:t>8,100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額となり、総額では約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8,200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分子（経常経費充当一般財源）については、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減額区分はなかった</a:t>
          </a:r>
          <a:r>
            <a:rPr kumimoji="1" lang="ja-JP" altLang="ja-JP" sz="900" b="0" i="0" u="none" strike="noStrike" kern="0" cap="none" spc="0" normalizeH="0" baseline="0" noProof="0">
              <a:ln>
                <a:noFill/>
              </a:ln>
              <a:solidFill>
                <a:prstClr val="black"/>
              </a:solidFill>
              <a:effectLst/>
              <a:uLnTx/>
              <a:uFillTx/>
              <a:latin typeface="+mn-lt"/>
              <a:ea typeface="+mn-ea"/>
              <a:cs typeface="+mn-cs"/>
            </a:rPr>
            <a:t>一方、補助費等が約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a:t>
          </a:r>
          <a:r>
            <a:rPr kumimoji="1" lang="ja-JP" altLang="en-US" sz="900" b="0" i="0" u="none" strike="noStrike" kern="0" cap="none" spc="0" normalizeH="0" baseline="0" noProof="0">
              <a:ln>
                <a:noFill/>
              </a:ln>
              <a:solidFill>
                <a:prstClr val="black"/>
              </a:solidFill>
              <a:effectLst/>
              <a:uLnTx/>
              <a:uFillTx/>
              <a:latin typeface="+mn-lt"/>
              <a:ea typeface="+mn-ea"/>
              <a:cs typeface="+mn-cs"/>
            </a:rPr>
            <a:t>公債</a:t>
          </a:r>
          <a:r>
            <a:rPr kumimoji="1" lang="ja-JP" altLang="ja-JP" sz="900" b="0" i="0" u="none" strike="noStrike" kern="0" cap="none" spc="0" normalizeH="0" baseline="0" noProof="0">
              <a:ln>
                <a:noFill/>
              </a:ln>
              <a:solidFill>
                <a:prstClr val="black"/>
              </a:solidFill>
              <a:effectLst/>
              <a:uLnTx/>
              <a:uFillTx/>
              <a:latin typeface="+mn-lt"/>
              <a:ea typeface="+mn-ea"/>
              <a:cs typeface="+mn-cs"/>
            </a:rPr>
            <a:t>費が約</a:t>
          </a:r>
          <a:r>
            <a:rPr kumimoji="1" lang="en-US" altLang="ja-JP" sz="900" b="0" i="0" u="none" strike="noStrike" kern="0" cap="none" spc="0" normalizeH="0" baseline="0" noProof="0">
              <a:ln>
                <a:noFill/>
              </a:ln>
              <a:solidFill>
                <a:prstClr val="black"/>
              </a:solidFill>
              <a:effectLst/>
              <a:uLnTx/>
              <a:uFillTx/>
              <a:latin typeface="+mn-lt"/>
              <a:ea typeface="+mn-ea"/>
              <a:cs typeface="+mn-cs"/>
            </a:rPr>
            <a:t>5,500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額となり、総額では約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3,600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分母となる経常的な収入が</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額となり、分子となる経常的な支出が</a:t>
          </a:r>
          <a:r>
            <a:rPr kumimoji="1" lang="ja-JP" altLang="en-US" sz="900" b="0" i="0" u="none" strike="noStrike" kern="0" cap="none" spc="0" normalizeH="0" baseline="0" noProof="0">
              <a:ln>
                <a:noFill/>
              </a:ln>
              <a:solidFill>
                <a:prstClr val="black"/>
              </a:solidFill>
              <a:effectLst/>
              <a:uLnTx/>
              <a:uFillTx/>
              <a:latin typeface="+mn-lt"/>
              <a:ea typeface="+mn-ea"/>
              <a:cs typeface="+mn-cs"/>
            </a:rPr>
            <a:t>増</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額となったため、前年度に比べ</a:t>
          </a:r>
          <a:r>
            <a:rPr kumimoji="1" lang="en-US" altLang="ja-JP" sz="900" b="0" i="0" u="none" strike="noStrike" kern="0" cap="none" spc="0" normalizeH="0" baseline="0" noProof="0">
              <a:ln>
                <a:noFill/>
              </a:ln>
              <a:solidFill>
                <a:prstClr val="black"/>
              </a:solidFill>
              <a:effectLst/>
              <a:uLnTx/>
              <a:uFillTx/>
              <a:latin typeface="+mn-lt"/>
              <a:ea typeface="+mn-ea"/>
              <a:cs typeface="+mn-cs"/>
            </a:rPr>
            <a:t>4.9</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a:t>
          </a:r>
          <a:r>
            <a:rPr kumimoji="1" lang="ja-JP" altLang="en-US" sz="900" b="0" i="0" u="none" strike="noStrike" kern="0" cap="none" spc="0" normalizeH="0" baseline="0" noProof="0">
              <a:ln>
                <a:noFill/>
              </a:ln>
              <a:solidFill>
                <a:prstClr val="black"/>
              </a:solidFill>
              <a:effectLst/>
              <a:uLnTx/>
              <a:uFillTx/>
              <a:latin typeface="+mn-lt"/>
              <a:ea typeface="+mn-ea"/>
              <a:cs typeface="+mn-cs"/>
            </a:rPr>
            <a:t>悪化</a:t>
          </a:r>
          <a:r>
            <a:rPr kumimoji="1" lang="ja-JP" altLang="ja-JP" sz="900" b="0" i="0" u="none" strike="noStrike" kern="0" cap="none" spc="0" normalizeH="0" baseline="0" noProof="0">
              <a:ln>
                <a:noFill/>
              </a:ln>
              <a:solidFill>
                <a:prstClr val="black"/>
              </a:solidFill>
              <a:effectLst/>
              <a:uLnTx/>
              <a:uFillTx/>
              <a:latin typeface="+mn-lt"/>
              <a:ea typeface="+mn-ea"/>
              <a:cs typeface="+mn-cs"/>
            </a:rPr>
            <a:t>しました。東京都平均を</a:t>
          </a:r>
          <a:r>
            <a:rPr kumimoji="1" lang="ja-JP" altLang="en-US" sz="900" b="0" i="0" u="none" strike="noStrike" kern="0" cap="none" spc="0" normalizeH="0" baseline="0" noProof="0">
              <a:ln>
                <a:noFill/>
              </a:ln>
              <a:solidFill>
                <a:prstClr val="black"/>
              </a:solidFill>
              <a:effectLst/>
              <a:uLnTx/>
              <a:uFillTx/>
              <a:latin typeface="+mn-lt"/>
              <a:ea typeface="+mn-ea"/>
              <a:cs typeface="+mn-cs"/>
            </a:rPr>
            <a:t>上</a:t>
          </a:r>
          <a:r>
            <a:rPr kumimoji="1" lang="ja-JP" altLang="ja-JP" sz="900" b="0" i="0" u="none" strike="noStrike" kern="0" cap="none" spc="0" normalizeH="0" baseline="0" noProof="0">
              <a:ln>
                <a:noFill/>
              </a:ln>
              <a:solidFill>
                <a:prstClr val="black"/>
              </a:solidFill>
              <a:effectLst/>
              <a:uLnTx/>
              <a:uFillTx/>
              <a:latin typeface="+mn-lt"/>
              <a:ea typeface="+mn-ea"/>
              <a:cs typeface="+mn-cs"/>
            </a:rPr>
            <a:t>回っていますが、その差は小さいため、今後も、経常経費の削減と町税収入の増加に向け努力し、経常収支比率の低減を目指します。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xdr:cNvCxnSpPr/>
      </xdr:nvCxnSpPr>
      <xdr:spPr>
        <a:xfrm flipV="1">
          <a:off x="4514850" y="10103104"/>
          <a:ext cx="0" cy="11991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xdr:cNvSpPr txBox="1"/>
      </xdr:nvSpPr>
      <xdr:spPr>
        <a:xfrm>
          <a:off x="4584700" y="1127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xdr:cNvCxnSpPr/>
      </xdr:nvCxnSpPr>
      <xdr:spPr>
        <a:xfrm>
          <a:off x="4425950" y="113022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xdr:cNvSpPr txBox="1"/>
      </xdr:nvSpPr>
      <xdr:spPr>
        <a:xfrm>
          <a:off x="4584700" y="985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xdr:cNvCxnSpPr/>
      </xdr:nvCxnSpPr>
      <xdr:spPr>
        <a:xfrm>
          <a:off x="4425950" y="101031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68326</xdr:rowOff>
    </xdr:to>
    <xdr:cxnSp macro="">
      <xdr:nvCxnSpPr>
        <xdr:cNvPr id="130" name="直線コネクタ 129"/>
        <xdr:cNvCxnSpPr/>
      </xdr:nvCxnSpPr>
      <xdr:spPr>
        <a:xfrm>
          <a:off x="3752850" y="10564622"/>
          <a:ext cx="762000" cy="2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xdr:cNvSpPr txBox="1"/>
      </xdr:nvSpPr>
      <xdr:spPr>
        <a:xfrm>
          <a:off x="4584700" y="10560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xdr:cNvSpPr/>
      </xdr:nvSpPr>
      <xdr:spPr>
        <a:xfrm>
          <a:off x="4464050" y="10711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111760</xdr:rowOff>
    </xdr:to>
    <xdr:cxnSp macro="">
      <xdr:nvCxnSpPr>
        <xdr:cNvPr id="133" name="直線コネクタ 132"/>
        <xdr:cNvCxnSpPr/>
      </xdr:nvCxnSpPr>
      <xdr:spPr>
        <a:xfrm flipV="1">
          <a:off x="2940050" y="10564622"/>
          <a:ext cx="812800" cy="2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xdr:cNvSpPr/>
      </xdr:nvSpPr>
      <xdr:spPr>
        <a:xfrm>
          <a:off x="3702050" y="10522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xdr:cNvSpPr txBox="1"/>
      </xdr:nvSpPr>
      <xdr:spPr>
        <a:xfrm>
          <a:off x="3409950" y="1060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111760</xdr:rowOff>
    </xdr:to>
    <xdr:cxnSp macro="">
      <xdr:nvCxnSpPr>
        <xdr:cNvPr id="136" name="直線コネクタ 135"/>
        <xdr:cNvCxnSpPr/>
      </xdr:nvCxnSpPr>
      <xdr:spPr>
        <a:xfrm>
          <a:off x="2127250" y="10835894"/>
          <a:ext cx="8128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xdr:cNvSpPr/>
      </xdr:nvSpPr>
      <xdr:spPr>
        <a:xfrm>
          <a:off x="2889250" y="10770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xdr:cNvSpPr txBox="1"/>
      </xdr:nvSpPr>
      <xdr:spPr>
        <a:xfrm>
          <a:off x="2597150" y="1054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73152</xdr:rowOff>
    </xdr:from>
    <xdr:to>
      <xdr:col>11</xdr:col>
      <xdr:colOff>31750</xdr:colOff>
      <xdr:row>64</xdr:row>
      <xdr:rowOff>106934</xdr:rowOff>
    </xdr:to>
    <xdr:cxnSp macro="">
      <xdr:nvCxnSpPr>
        <xdr:cNvPr id="139" name="直線コネクタ 138"/>
        <xdr:cNvCxnSpPr/>
      </xdr:nvCxnSpPr>
      <xdr:spPr>
        <a:xfrm>
          <a:off x="1333500" y="10802112"/>
          <a:ext cx="79375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xdr:cNvSpPr/>
      </xdr:nvSpPr>
      <xdr:spPr>
        <a:xfrm>
          <a:off x="2095500" y="1081405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1" name="テキスト ボックス 140"/>
        <xdr:cNvSpPr txBox="1"/>
      </xdr:nvSpPr>
      <xdr:spPr>
        <a:xfrm>
          <a:off x="1784350" y="1089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xdr:cNvSpPr/>
      </xdr:nvSpPr>
      <xdr:spPr>
        <a:xfrm>
          <a:off x="1282700" y="107947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43" name="テキスト ボックス 142"/>
        <xdr:cNvSpPr txBox="1"/>
      </xdr:nvSpPr>
      <xdr:spPr>
        <a:xfrm>
          <a:off x="971550" y="1088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17526</xdr:rowOff>
    </xdr:from>
    <xdr:to>
      <xdr:col>23</xdr:col>
      <xdr:colOff>184150</xdr:colOff>
      <xdr:row>64</xdr:row>
      <xdr:rowOff>119126</xdr:rowOff>
    </xdr:to>
    <xdr:sp macro="" textlink="">
      <xdr:nvSpPr>
        <xdr:cNvPr id="149" name="楕円 148"/>
        <xdr:cNvSpPr/>
      </xdr:nvSpPr>
      <xdr:spPr>
        <a:xfrm>
          <a:off x="4464050" y="1074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161053</xdr:rowOff>
    </xdr:from>
    <xdr:ext cx="762000" cy="259045"/>
    <xdr:sp macro="" textlink="">
      <xdr:nvSpPr>
        <xdr:cNvPr id="150" name="財政構造の弾力性該当値テキスト"/>
        <xdr:cNvSpPr txBox="1"/>
      </xdr:nvSpPr>
      <xdr:spPr>
        <a:xfrm>
          <a:off x="4584700" y="1072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3702050" y="105176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2" name="テキスト ボックス 151"/>
        <xdr:cNvSpPr txBox="1"/>
      </xdr:nvSpPr>
      <xdr:spPr>
        <a:xfrm>
          <a:off x="3409950" y="10290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3" name="楕円 152"/>
        <xdr:cNvSpPr/>
      </xdr:nvSpPr>
      <xdr:spPr>
        <a:xfrm>
          <a:off x="288925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147337</xdr:rowOff>
    </xdr:from>
    <xdr:ext cx="762000" cy="259045"/>
    <xdr:sp macro="" textlink="">
      <xdr:nvSpPr>
        <xdr:cNvPr id="154" name="テキスト ボックス 153"/>
        <xdr:cNvSpPr txBox="1"/>
      </xdr:nvSpPr>
      <xdr:spPr>
        <a:xfrm>
          <a:off x="2597150" y="1087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5" name="楕円 154"/>
        <xdr:cNvSpPr/>
      </xdr:nvSpPr>
      <xdr:spPr>
        <a:xfrm>
          <a:off x="2095500" y="10785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167911</xdr:rowOff>
    </xdr:from>
    <xdr:ext cx="762000" cy="259045"/>
    <xdr:sp macro="" textlink="">
      <xdr:nvSpPr>
        <xdr:cNvPr id="156" name="テキスト ボックス 155"/>
        <xdr:cNvSpPr txBox="1"/>
      </xdr:nvSpPr>
      <xdr:spPr>
        <a:xfrm>
          <a:off x="1784350" y="105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22352</xdr:rowOff>
    </xdr:from>
    <xdr:to>
      <xdr:col>7</xdr:col>
      <xdr:colOff>31750</xdr:colOff>
      <xdr:row>64</xdr:row>
      <xdr:rowOff>123952</xdr:rowOff>
    </xdr:to>
    <xdr:sp macro="" textlink="">
      <xdr:nvSpPr>
        <xdr:cNvPr id="157" name="楕円 156"/>
        <xdr:cNvSpPr/>
      </xdr:nvSpPr>
      <xdr:spPr>
        <a:xfrm>
          <a:off x="1282700" y="107513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134129</xdr:rowOff>
    </xdr:from>
    <xdr:ext cx="762000" cy="259045"/>
    <xdr:sp macro="" textlink="">
      <xdr:nvSpPr>
        <xdr:cNvPr id="158" name="テキスト ボックス 157"/>
        <xdr:cNvSpPr txBox="1"/>
      </xdr:nvSpPr>
      <xdr:spPr>
        <a:xfrm>
          <a:off x="971550" y="1052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退職</a:t>
          </a:r>
          <a:r>
            <a:rPr kumimoji="1" lang="ja-JP" altLang="en-US" sz="900" b="0" i="0" u="none" strike="noStrike" kern="0" cap="none" spc="0" normalizeH="0" baseline="0" noProof="0">
              <a:ln>
                <a:noFill/>
              </a:ln>
              <a:solidFill>
                <a:prstClr val="black"/>
              </a:solidFill>
              <a:effectLst/>
              <a:uLnTx/>
              <a:uFillTx/>
              <a:latin typeface="+mn-lt"/>
              <a:ea typeface="+mn-ea"/>
              <a:cs typeface="+mn-cs"/>
            </a:rPr>
            <a:t>金は約</a:t>
          </a:r>
          <a:r>
            <a:rPr kumimoji="1" lang="en-US" altLang="ja-JP" sz="900" b="0" i="0" u="none" strike="noStrike" kern="0" cap="none" spc="0" normalizeH="0" baseline="0" noProof="0">
              <a:ln>
                <a:noFill/>
              </a:ln>
              <a:solidFill>
                <a:prstClr val="black"/>
              </a:solidFill>
              <a:effectLst/>
              <a:uLnTx/>
              <a:uFillTx/>
              <a:latin typeface="+mn-lt"/>
              <a:ea typeface="+mn-ea"/>
              <a:cs typeface="+mn-cs"/>
            </a:rPr>
            <a:t>800</a:t>
          </a:r>
          <a:r>
            <a:rPr kumimoji="1" lang="ja-JP" altLang="en-US" sz="900" b="0" i="0" u="none" strike="noStrike" kern="0" cap="none" spc="0" normalizeH="0" baseline="0" noProof="0">
              <a:ln>
                <a:noFill/>
              </a:ln>
              <a:solidFill>
                <a:prstClr val="black"/>
              </a:solidFill>
              <a:effectLst/>
              <a:uLnTx/>
              <a:uFillTx/>
              <a:latin typeface="+mn-lt"/>
              <a:ea typeface="+mn-ea"/>
              <a:cs typeface="+mn-cs"/>
            </a:rPr>
            <a:t>万円減少したものの、期末勤勉手当（正規職員）や会計年度任用職員報酬当の増加</a:t>
          </a:r>
          <a:r>
            <a:rPr kumimoji="1" lang="ja-JP" altLang="ja-JP" sz="900" b="0" i="0" u="none" strike="noStrike" kern="0" cap="none" spc="0" normalizeH="0" baseline="0" noProof="0">
              <a:ln>
                <a:noFill/>
              </a:ln>
              <a:solidFill>
                <a:prstClr val="black"/>
              </a:solidFill>
              <a:effectLst/>
              <a:uLnTx/>
              <a:uFillTx/>
              <a:latin typeface="+mn-lt"/>
              <a:ea typeface="+mn-ea"/>
              <a:cs typeface="+mn-cs"/>
            </a:rPr>
            <a:t>により、人件費全体では、約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3,000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万円増額となりました。類似団体の比較では、職員給については、ほぼ同等の水準となっていますが、附属機関分</a:t>
          </a:r>
          <a:r>
            <a:rPr kumimoji="1" lang="ja-JP" altLang="en-US" sz="900" b="0" i="0" u="none" strike="noStrike" kern="0" cap="none" spc="0" normalizeH="0" baseline="0" noProof="0">
              <a:ln>
                <a:noFill/>
              </a:ln>
              <a:solidFill>
                <a:prstClr val="black"/>
              </a:solidFill>
              <a:effectLst/>
              <a:uLnTx/>
              <a:uFillTx/>
              <a:latin typeface="+mn-lt"/>
              <a:ea typeface="+mn-ea"/>
              <a:cs typeface="+mn-cs"/>
            </a:rPr>
            <a:t>、学校等分</a:t>
          </a:r>
          <a:r>
            <a:rPr kumimoji="1" lang="ja-JP" altLang="ja-JP" sz="900" b="0" i="0" u="none" strike="noStrike" kern="0" cap="none" spc="0" normalizeH="0" baseline="0" noProof="0">
              <a:ln>
                <a:noFill/>
              </a:ln>
              <a:solidFill>
                <a:prstClr val="black"/>
              </a:solidFill>
              <a:effectLst/>
              <a:uLnTx/>
              <a:uFillTx/>
              <a:latin typeface="+mn-lt"/>
              <a:ea typeface="+mn-ea"/>
              <a:cs typeface="+mn-cs"/>
            </a:rPr>
            <a:t>及び非常勤職員への報酬が類似団体と比較し多いことにより、人件費全体では、類似団体平均値を上回っている状況となっています。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また物件費では、</a:t>
          </a:r>
          <a:r>
            <a:rPr kumimoji="1" lang="ja-JP" altLang="en-US" sz="900" b="0" i="0" u="none" strike="noStrike" kern="0" cap="none" spc="0" normalizeH="0" baseline="0" noProof="0">
              <a:ln>
                <a:noFill/>
              </a:ln>
              <a:solidFill>
                <a:prstClr val="black"/>
              </a:solidFill>
              <a:effectLst/>
              <a:uLnTx/>
              <a:uFillTx/>
              <a:latin typeface="+mn-lt"/>
              <a:ea typeface="+mn-ea"/>
              <a:cs typeface="+mn-cs"/>
            </a:rPr>
            <a:t>コロナ禍からの回復による予防接種委託料の減</a:t>
          </a:r>
          <a:r>
            <a:rPr kumimoji="1" lang="ja-JP" altLang="ja-JP" sz="900" b="0" i="0" u="none" strike="noStrike" kern="0" cap="none" spc="0" normalizeH="0" baseline="0" noProof="0">
              <a:ln>
                <a:noFill/>
              </a:ln>
              <a:solidFill>
                <a:prstClr val="black"/>
              </a:solidFill>
              <a:effectLst/>
              <a:uLnTx/>
              <a:uFillTx/>
              <a:latin typeface="+mn-lt"/>
              <a:ea typeface="+mn-ea"/>
              <a:cs typeface="+mn-cs"/>
            </a:rPr>
            <a:t>などにより、物件費全体では、約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9,700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万円の</a:t>
          </a:r>
          <a:r>
            <a:rPr kumimoji="1" lang="ja-JP" altLang="en-US" sz="900" b="0" i="0" u="none" strike="noStrike" kern="0" cap="none" spc="0" normalizeH="0" baseline="0" noProof="0">
              <a:ln>
                <a:noFill/>
              </a:ln>
              <a:solidFill>
                <a:prstClr val="black"/>
              </a:solidFill>
              <a:effectLst/>
              <a:uLnTx/>
              <a:uFillTx/>
              <a:latin typeface="+mn-lt"/>
              <a:ea typeface="+mn-ea"/>
              <a:cs typeface="+mn-cs"/>
            </a:rPr>
            <a:t>減</a:t>
          </a:r>
          <a:r>
            <a:rPr kumimoji="1" lang="ja-JP" altLang="ja-JP" sz="900" b="0" i="0" u="none" strike="noStrike" kern="0" cap="none" spc="0" normalizeH="0" baseline="0" noProof="0">
              <a:ln>
                <a:noFill/>
              </a:ln>
              <a:solidFill>
                <a:prstClr val="black"/>
              </a:solidFill>
              <a:effectLst/>
              <a:uLnTx/>
              <a:uFillTx/>
              <a:latin typeface="+mn-lt"/>
              <a:ea typeface="+mn-ea"/>
              <a:cs typeface="+mn-cs"/>
            </a:rPr>
            <a:t>額となりました。類似団体平均を上回っている状態が続いていますが、主な要因としては、福生都市計画事業瑞穂町箱根ケ崎駅西土地区画整理事業に伴う都市づくり公社への委託料によるもので、区画整理の完了を予定している令和</a:t>
          </a:r>
          <a:r>
            <a:rPr kumimoji="1" lang="ja-JP" altLang="en-US" sz="900" b="0" i="0" u="none" strike="noStrike" kern="0" cap="none" spc="0" normalizeH="0" baseline="0" noProof="0">
              <a:ln>
                <a:noFill/>
              </a:ln>
              <a:solidFill>
                <a:prstClr val="black"/>
              </a:solidFill>
              <a:effectLst/>
              <a:uLnTx/>
              <a:uFillTx/>
              <a:latin typeface="+mn-lt"/>
              <a:ea typeface="+mn-ea"/>
              <a:cs typeface="+mn-cs"/>
            </a:rPr>
            <a:t>８</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年度までは高い水準が続くと考えられます。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xdr:cNvCxnSpPr/>
      </xdr:nvCxnSpPr>
      <xdr:spPr>
        <a:xfrm>
          <a:off x="7048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xdr:cNvSpPr txBox="1"/>
      </xdr:nvSpPr>
      <xdr:spPr>
        <a:xfrm>
          <a:off x="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xdr:cNvCxnSpPr/>
      </xdr:nvCxnSpPr>
      <xdr:spPr>
        <a:xfrm>
          <a:off x="7048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xdr:cNvSpPr txBox="1"/>
      </xdr:nvSpPr>
      <xdr:spPr>
        <a:xfrm>
          <a:off x="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xdr:cNvCxnSpPr/>
      </xdr:nvCxnSpPr>
      <xdr:spPr>
        <a:xfrm flipV="1">
          <a:off x="4514850" y="13646822"/>
          <a:ext cx="0" cy="1341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xdr:cNvSpPr txBox="1"/>
      </xdr:nvSpPr>
      <xdr:spPr>
        <a:xfrm>
          <a:off x="4584700" y="14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xdr:cNvCxnSpPr/>
      </xdr:nvCxnSpPr>
      <xdr:spPr>
        <a:xfrm>
          <a:off x="4425950" y="149883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xdr:cNvSpPr txBox="1"/>
      </xdr:nvSpPr>
      <xdr:spPr>
        <a:xfrm>
          <a:off x="4584700" y="1339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xdr:cNvCxnSpPr/>
      </xdr:nvCxnSpPr>
      <xdr:spPr>
        <a:xfrm>
          <a:off x="4425950" y="136468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133254</xdr:rowOff>
    </xdr:from>
    <xdr:to>
      <xdr:col>23</xdr:col>
      <xdr:colOff>133350</xdr:colOff>
      <xdr:row>83</xdr:row>
      <xdr:rowOff>155688</xdr:rowOff>
    </xdr:to>
    <xdr:cxnSp macro="">
      <xdr:nvCxnSpPr>
        <xdr:cNvPr id="189" name="直線コネクタ 188"/>
        <xdr:cNvCxnSpPr/>
      </xdr:nvCxnSpPr>
      <xdr:spPr>
        <a:xfrm flipV="1">
          <a:off x="3752850" y="14047374"/>
          <a:ext cx="762000" cy="2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152875</xdr:rowOff>
    </xdr:from>
    <xdr:ext cx="762000" cy="259045"/>
    <xdr:sp macro="" textlink="">
      <xdr:nvSpPr>
        <xdr:cNvPr id="190" name="人件費・物件費等の状況平均値テキスト"/>
        <xdr:cNvSpPr txBox="1"/>
      </xdr:nvSpPr>
      <xdr:spPr>
        <a:xfrm>
          <a:off x="4584700" y="13731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xdr:cNvSpPr/>
      </xdr:nvSpPr>
      <xdr:spPr>
        <a:xfrm>
          <a:off x="4464050" y="138828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96250</xdr:rowOff>
    </xdr:from>
    <xdr:to>
      <xdr:col>19</xdr:col>
      <xdr:colOff>133350</xdr:colOff>
      <xdr:row>83</xdr:row>
      <xdr:rowOff>155688</xdr:rowOff>
    </xdr:to>
    <xdr:cxnSp macro="">
      <xdr:nvCxnSpPr>
        <xdr:cNvPr id="192" name="直線コネクタ 191"/>
        <xdr:cNvCxnSpPr/>
      </xdr:nvCxnSpPr>
      <xdr:spPr>
        <a:xfrm>
          <a:off x="2940050" y="14010370"/>
          <a:ext cx="812800" cy="5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xdr:cNvSpPr/>
      </xdr:nvSpPr>
      <xdr:spPr>
        <a:xfrm>
          <a:off x="3702050" y="13849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43617</xdr:rowOff>
    </xdr:from>
    <xdr:ext cx="736600" cy="259045"/>
    <xdr:sp macro="" textlink="">
      <xdr:nvSpPr>
        <xdr:cNvPr id="194" name="テキスト ボックス 193"/>
        <xdr:cNvSpPr txBox="1"/>
      </xdr:nvSpPr>
      <xdr:spPr>
        <a:xfrm>
          <a:off x="3409950" y="136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96250</xdr:rowOff>
    </xdr:from>
    <xdr:to>
      <xdr:col>15</xdr:col>
      <xdr:colOff>82550</xdr:colOff>
      <xdr:row>83</xdr:row>
      <xdr:rowOff>136541</xdr:rowOff>
    </xdr:to>
    <xdr:cxnSp macro="">
      <xdr:nvCxnSpPr>
        <xdr:cNvPr id="195" name="直線コネクタ 194"/>
        <xdr:cNvCxnSpPr/>
      </xdr:nvCxnSpPr>
      <xdr:spPr>
        <a:xfrm flipV="1">
          <a:off x="2127250" y="14010370"/>
          <a:ext cx="8128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xdr:cNvSpPr/>
      </xdr:nvSpPr>
      <xdr:spPr>
        <a:xfrm>
          <a:off x="2889250" y="1380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720</xdr:rowOff>
    </xdr:from>
    <xdr:ext cx="762000" cy="259045"/>
    <xdr:sp macro="" textlink="">
      <xdr:nvSpPr>
        <xdr:cNvPr id="197" name="テキスト ボックス 196"/>
        <xdr:cNvSpPr txBox="1"/>
      </xdr:nvSpPr>
      <xdr:spPr>
        <a:xfrm>
          <a:off x="2597150" y="13579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170010</xdr:rowOff>
    </xdr:from>
    <xdr:to>
      <xdr:col>11</xdr:col>
      <xdr:colOff>31750</xdr:colOff>
      <xdr:row>83</xdr:row>
      <xdr:rowOff>136541</xdr:rowOff>
    </xdr:to>
    <xdr:cxnSp macro="">
      <xdr:nvCxnSpPr>
        <xdr:cNvPr id="198" name="直線コネクタ 197"/>
        <xdr:cNvCxnSpPr/>
      </xdr:nvCxnSpPr>
      <xdr:spPr>
        <a:xfrm>
          <a:off x="1333500" y="13916490"/>
          <a:ext cx="793750" cy="13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xdr:cNvSpPr/>
      </xdr:nvSpPr>
      <xdr:spPr>
        <a:xfrm>
          <a:off x="2095500" y="137465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111868</xdr:rowOff>
    </xdr:from>
    <xdr:ext cx="762000" cy="259045"/>
    <xdr:sp macro="" textlink="">
      <xdr:nvSpPr>
        <xdr:cNvPr id="200" name="テキスト ボックス 199"/>
        <xdr:cNvSpPr txBox="1"/>
      </xdr:nvSpPr>
      <xdr:spPr>
        <a:xfrm>
          <a:off x="1784350" y="135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xdr:cNvSpPr/>
      </xdr:nvSpPr>
      <xdr:spPr>
        <a:xfrm>
          <a:off x="1282700" y="13746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112117</xdr:rowOff>
    </xdr:from>
    <xdr:ext cx="762000" cy="259045"/>
    <xdr:sp macro="" textlink="">
      <xdr:nvSpPr>
        <xdr:cNvPr id="202" name="テキスト ボックス 201"/>
        <xdr:cNvSpPr txBox="1"/>
      </xdr:nvSpPr>
      <xdr:spPr>
        <a:xfrm>
          <a:off x="971550" y="1352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82454</xdr:rowOff>
    </xdr:from>
    <xdr:to>
      <xdr:col>23</xdr:col>
      <xdr:colOff>184150</xdr:colOff>
      <xdr:row>84</xdr:row>
      <xdr:rowOff>12604</xdr:rowOff>
    </xdr:to>
    <xdr:sp macro="" textlink="">
      <xdr:nvSpPr>
        <xdr:cNvPr id="208" name="楕円 207"/>
        <xdr:cNvSpPr/>
      </xdr:nvSpPr>
      <xdr:spPr>
        <a:xfrm>
          <a:off x="4464050" y="13996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54531</xdr:rowOff>
    </xdr:from>
    <xdr:ext cx="762000" cy="259045"/>
    <xdr:sp macro="" textlink="">
      <xdr:nvSpPr>
        <xdr:cNvPr id="209" name="人件費・物件費等の状況該当値テキスト"/>
        <xdr:cNvSpPr txBox="1"/>
      </xdr:nvSpPr>
      <xdr:spPr>
        <a:xfrm>
          <a:off x="4584700" y="1396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104888</xdr:rowOff>
    </xdr:from>
    <xdr:to>
      <xdr:col>19</xdr:col>
      <xdr:colOff>184150</xdr:colOff>
      <xdr:row>84</xdr:row>
      <xdr:rowOff>35038</xdr:rowOff>
    </xdr:to>
    <xdr:sp macro="" textlink="">
      <xdr:nvSpPr>
        <xdr:cNvPr id="210" name="楕円 209"/>
        <xdr:cNvSpPr/>
      </xdr:nvSpPr>
      <xdr:spPr>
        <a:xfrm>
          <a:off x="3702050" y="140190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19815</xdr:rowOff>
    </xdr:from>
    <xdr:ext cx="736600" cy="259045"/>
    <xdr:sp macro="" textlink="">
      <xdr:nvSpPr>
        <xdr:cNvPr id="211" name="テキスト ボックス 210"/>
        <xdr:cNvSpPr txBox="1"/>
      </xdr:nvSpPr>
      <xdr:spPr>
        <a:xfrm>
          <a:off x="3409950" y="1410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45450</xdr:rowOff>
    </xdr:from>
    <xdr:to>
      <xdr:col>15</xdr:col>
      <xdr:colOff>133350</xdr:colOff>
      <xdr:row>83</xdr:row>
      <xdr:rowOff>147050</xdr:rowOff>
    </xdr:to>
    <xdr:sp macro="" textlink="">
      <xdr:nvSpPr>
        <xdr:cNvPr id="212" name="楕円 211"/>
        <xdr:cNvSpPr/>
      </xdr:nvSpPr>
      <xdr:spPr>
        <a:xfrm>
          <a:off x="2889250" y="1395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131827</xdr:rowOff>
    </xdr:from>
    <xdr:ext cx="762000" cy="259045"/>
    <xdr:sp macro="" textlink="">
      <xdr:nvSpPr>
        <xdr:cNvPr id="213" name="テキスト ボックス 212"/>
        <xdr:cNvSpPr txBox="1"/>
      </xdr:nvSpPr>
      <xdr:spPr>
        <a:xfrm>
          <a:off x="2597150" y="1404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85741</xdr:rowOff>
    </xdr:from>
    <xdr:to>
      <xdr:col>11</xdr:col>
      <xdr:colOff>82550</xdr:colOff>
      <xdr:row>84</xdr:row>
      <xdr:rowOff>15891</xdr:rowOff>
    </xdr:to>
    <xdr:sp macro="" textlink="">
      <xdr:nvSpPr>
        <xdr:cNvPr id="214" name="楕円 213"/>
        <xdr:cNvSpPr/>
      </xdr:nvSpPr>
      <xdr:spPr>
        <a:xfrm>
          <a:off x="2095500" y="1399986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668</xdr:rowOff>
    </xdr:from>
    <xdr:ext cx="762000" cy="259045"/>
    <xdr:sp macro="" textlink="">
      <xdr:nvSpPr>
        <xdr:cNvPr id="215" name="テキスト ボックス 214"/>
        <xdr:cNvSpPr txBox="1"/>
      </xdr:nvSpPr>
      <xdr:spPr>
        <a:xfrm>
          <a:off x="1784350" y="1408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119210</xdr:rowOff>
    </xdr:from>
    <xdr:to>
      <xdr:col>7</xdr:col>
      <xdr:colOff>31750</xdr:colOff>
      <xdr:row>83</xdr:row>
      <xdr:rowOff>49360</xdr:rowOff>
    </xdr:to>
    <xdr:sp macro="" textlink="">
      <xdr:nvSpPr>
        <xdr:cNvPr id="216" name="楕円 215"/>
        <xdr:cNvSpPr/>
      </xdr:nvSpPr>
      <xdr:spPr>
        <a:xfrm>
          <a:off x="1282700" y="138656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34137</xdr:rowOff>
    </xdr:from>
    <xdr:ext cx="762000" cy="259045"/>
    <xdr:sp macro="" textlink="">
      <xdr:nvSpPr>
        <xdr:cNvPr id="217" name="テキスト ボックス 216"/>
        <xdr:cNvSpPr txBox="1"/>
      </xdr:nvSpPr>
      <xdr:spPr>
        <a:xfrm>
          <a:off x="971550" y="1394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ラスパイレス指数については、類似団体内平均値を</a:t>
          </a:r>
          <a:r>
            <a:rPr kumimoji="1" lang="en-US" altLang="ja-JP" sz="900" b="0" i="0" u="none" strike="noStrike" kern="0" cap="none" spc="0" normalizeH="0" baseline="0" noProof="0">
              <a:ln>
                <a:noFill/>
              </a:ln>
              <a:solidFill>
                <a:prstClr val="black"/>
              </a:solidFill>
              <a:effectLst/>
              <a:uLnTx/>
              <a:uFillTx/>
              <a:latin typeface="+mn-lt"/>
              <a:ea typeface="+mn-ea"/>
              <a:cs typeface="+mn-cs"/>
            </a:rPr>
            <a:t>3.5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ポイント上回っています。これは町職員と国家公務員とを比較した際に、分母となる職員数の違いや採用時の職種による初任給の違いによる影響が大きいと考えられます。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瑞穂町においては、平成</a:t>
          </a:r>
          <a:r>
            <a:rPr kumimoji="1" lang="en-US" altLang="ja-JP" sz="900" b="0" i="0" u="none" strike="noStrike" kern="0" cap="none" spc="0" normalizeH="0" baseline="0" noProof="0">
              <a:ln>
                <a:noFill/>
              </a:ln>
              <a:solidFill>
                <a:prstClr val="black"/>
              </a:solidFill>
              <a:effectLst/>
              <a:uLnTx/>
              <a:uFillTx/>
              <a:latin typeface="+mn-lt"/>
              <a:ea typeface="+mn-ea"/>
              <a:cs typeface="+mn-cs"/>
            </a:rPr>
            <a:t>22</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年度から全職員を対象に人事考課制度に基づく昇給を実施しています。また、令和元年度から高齢層職員（</a:t>
          </a:r>
          <a:r>
            <a:rPr kumimoji="1" lang="en-US" altLang="ja-JP" sz="900" b="0" i="0" u="none" strike="noStrike" kern="0" cap="none" spc="0" normalizeH="0" baseline="0" noProof="0">
              <a:ln>
                <a:noFill/>
              </a:ln>
              <a:solidFill>
                <a:prstClr val="black"/>
              </a:solidFill>
              <a:effectLst/>
              <a:uLnTx/>
              <a:uFillTx/>
              <a:latin typeface="+mn-lt"/>
              <a:ea typeface="+mn-ea"/>
              <a:cs typeface="+mn-cs"/>
            </a:rPr>
            <a:t>55</a:t>
          </a:r>
          <a:r>
            <a:rPr kumimoji="1" lang="ja-JP" altLang="ja-JP" sz="900" b="0" i="0" u="none" strike="noStrike" kern="0" cap="none" spc="0" normalizeH="0" baseline="0" noProof="0">
              <a:ln>
                <a:noFill/>
              </a:ln>
              <a:solidFill>
                <a:prstClr val="black"/>
              </a:solidFill>
              <a:effectLst/>
              <a:uLnTx/>
              <a:uFillTx/>
              <a:latin typeface="+mn-lt"/>
              <a:ea typeface="+mn-ea"/>
              <a:cs typeface="+mn-cs"/>
            </a:rPr>
            <a:t>歳超）の昇給停止を実施しました。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今後も適切な運用を継続し、水準の適正化に努めます。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88</xdr:row>
      <xdr:rowOff>128693</xdr:rowOff>
    </xdr:to>
    <xdr:cxnSp macro="">
      <xdr:nvCxnSpPr>
        <xdr:cNvPr id="244" name="直線コネクタ 243"/>
        <xdr:cNvCxnSpPr/>
      </xdr:nvCxnSpPr>
      <xdr:spPr>
        <a:xfrm flipV="1">
          <a:off x="15474950" y="13479780"/>
          <a:ext cx="0" cy="1401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100770</xdr:rowOff>
    </xdr:from>
    <xdr:ext cx="762000" cy="259045"/>
    <xdr:sp macro="" textlink="">
      <xdr:nvSpPr>
        <xdr:cNvPr id="245" name="給与水準   （国との比較）最小値テキスト"/>
        <xdr:cNvSpPr txBox="1"/>
      </xdr:nvSpPr>
      <xdr:spPr>
        <a:xfrm>
          <a:off x="15563850" y="148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128693</xdr:rowOff>
    </xdr:from>
    <xdr:to>
      <xdr:col>81</xdr:col>
      <xdr:colOff>133350</xdr:colOff>
      <xdr:row>88</xdr:row>
      <xdr:rowOff>128693</xdr:rowOff>
    </xdr:to>
    <xdr:cxnSp macro="">
      <xdr:nvCxnSpPr>
        <xdr:cNvPr id="246" name="直線コネクタ 245"/>
        <xdr:cNvCxnSpPr/>
      </xdr:nvCxnSpPr>
      <xdr:spPr>
        <a:xfrm>
          <a:off x="15405100" y="14881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47" name="給与水準   （国との比較）最大値テキスト"/>
        <xdr:cNvSpPr txBox="1"/>
      </xdr:nvSpPr>
      <xdr:spPr>
        <a:xfrm>
          <a:off x="155638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48" name="直線コネクタ 247"/>
        <xdr:cNvCxnSpPr/>
      </xdr:nvCxnSpPr>
      <xdr:spPr>
        <a:xfrm>
          <a:off x="15405100" y="13479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88</xdr:row>
      <xdr:rowOff>0</xdr:rowOff>
    </xdr:to>
    <xdr:cxnSp macro="">
      <xdr:nvCxnSpPr>
        <xdr:cNvPr id="249" name="直線コネクタ 248"/>
        <xdr:cNvCxnSpPr/>
      </xdr:nvCxnSpPr>
      <xdr:spPr>
        <a:xfrm>
          <a:off x="14712950" y="14643523"/>
          <a:ext cx="762000" cy="10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0" name="給与水準   （国との比較）平均値テキスト"/>
        <xdr:cNvSpPr txBox="1"/>
      </xdr:nvSpPr>
      <xdr:spPr>
        <a:xfrm>
          <a:off x="15563850" y="1400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1" name="フローチャート: 判断 250"/>
        <xdr:cNvSpPr/>
      </xdr:nvSpPr>
      <xdr:spPr>
        <a:xfrm>
          <a:off x="15427960" y="1415372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58843</xdr:rowOff>
    </xdr:from>
    <xdr:to>
      <xdr:col>77</xdr:col>
      <xdr:colOff>44450</xdr:colOff>
      <xdr:row>87</xdr:row>
      <xdr:rowOff>155363</xdr:rowOff>
    </xdr:to>
    <xdr:cxnSp macro="">
      <xdr:nvCxnSpPr>
        <xdr:cNvPr id="252" name="直線コネクタ 251"/>
        <xdr:cNvCxnSpPr/>
      </xdr:nvCxnSpPr>
      <xdr:spPr>
        <a:xfrm flipV="1">
          <a:off x="13903960" y="14643523"/>
          <a:ext cx="80899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88054</xdr:rowOff>
    </xdr:from>
    <xdr:to>
      <xdr:col>77</xdr:col>
      <xdr:colOff>95250</xdr:colOff>
      <xdr:row>85</xdr:row>
      <xdr:rowOff>18204</xdr:rowOff>
    </xdr:to>
    <xdr:sp macro="" textlink="">
      <xdr:nvSpPr>
        <xdr:cNvPr id="253" name="フローチャート: 判断 252"/>
        <xdr:cNvSpPr/>
      </xdr:nvSpPr>
      <xdr:spPr>
        <a:xfrm>
          <a:off x="14665960" y="1416981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28381</xdr:rowOff>
    </xdr:from>
    <xdr:ext cx="736600" cy="259045"/>
    <xdr:sp macro="" textlink="">
      <xdr:nvSpPr>
        <xdr:cNvPr id="254" name="テキスト ボックス 253"/>
        <xdr:cNvSpPr txBox="1"/>
      </xdr:nvSpPr>
      <xdr:spPr>
        <a:xfrm>
          <a:off x="14370050" y="1394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155363</xdr:rowOff>
    </xdr:from>
    <xdr:to>
      <xdr:col>72</xdr:col>
      <xdr:colOff>203200</xdr:colOff>
      <xdr:row>89</xdr:row>
      <xdr:rowOff>134196</xdr:rowOff>
    </xdr:to>
    <xdr:cxnSp macro="">
      <xdr:nvCxnSpPr>
        <xdr:cNvPr id="255" name="直線コネクタ 254"/>
        <xdr:cNvCxnSpPr/>
      </xdr:nvCxnSpPr>
      <xdr:spPr>
        <a:xfrm flipV="1">
          <a:off x="13106400" y="14740043"/>
          <a:ext cx="797560" cy="3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136313</xdr:rowOff>
    </xdr:from>
    <xdr:to>
      <xdr:col>73</xdr:col>
      <xdr:colOff>44450</xdr:colOff>
      <xdr:row>85</xdr:row>
      <xdr:rowOff>66463</xdr:rowOff>
    </xdr:to>
    <xdr:sp macro="" textlink="">
      <xdr:nvSpPr>
        <xdr:cNvPr id="256" name="フローチャート: 判断 255"/>
        <xdr:cNvSpPr/>
      </xdr:nvSpPr>
      <xdr:spPr>
        <a:xfrm>
          <a:off x="13868400" y="14218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76640</xdr:rowOff>
    </xdr:from>
    <xdr:ext cx="762000" cy="259045"/>
    <xdr:sp macro="" textlink="">
      <xdr:nvSpPr>
        <xdr:cNvPr id="257" name="テキスト ボックス 256"/>
        <xdr:cNvSpPr txBox="1"/>
      </xdr:nvSpPr>
      <xdr:spPr>
        <a:xfrm>
          <a:off x="13557250" y="139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112607</xdr:rowOff>
    </xdr:from>
    <xdr:to>
      <xdr:col>68</xdr:col>
      <xdr:colOff>152400</xdr:colOff>
      <xdr:row>89</xdr:row>
      <xdr:rowOff>134196</xdr:rowOff>
    </xdr:to>
    <xdr:cxnSp macro="">
      <xdr:nvCxnSpPr>
        <xdr:cNvPr id="258" name="直線コネクタ 257"/>
        <xdr:cNvCxnSpPr/>
      </xdr:nvCxnSpPr>
      <xdr:spPr>
        <a:xfrm>
          <a:off x="12293600" y="14864927"/>
          <a:ext cx="812800" cy="18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xdr:cNvSpPr/>
      </xdr:nvSpPr>
      <xdr:spPr>
        <a:xfrm>
          <a:off x="13055600" y="141858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44466</xdr:rowOff>
    </xdr:from>
    <xdr:ext cx="762000" cy="259045"/>
    <xdr:sp macro="" textlink="">
      <xdr:nvSpPr>
        <xdr:cNvPr id="260" name="テキスト ボックス 259"/>
        <xdr:cNvSpPr txBox="1"/>
      </xdr:nvSpPr>
      <xdr:spPr>
        <a:xfrm>
          <a:off x="1276350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61" name="フローチャート: 判断 260"/>
        <xdr:cNvSpPr/>
      </xdr:nvSpPr>
      <xdr:spPr>
        <a:xfrm>
          <a:off x="12242800" y="142019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62" name="テキスト ボックス 261"/>
        <xdr:cNvSpPr txBox="1"/>
      </xdr:nvSpPr>
      <xdr:spPr>
        <a:xfrm>
          <a:off x="11950700" y="1397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68" name="楕円 267"/>
        <xdr:cNvSpPr/>
      </xdr:nvSpPr>
      <xdr:spPr>
        <a:xfrm>
          <a:off x="15427960" y="147053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69" name="給与水準   （国との比較）該当値テキスト"/>
        <xdr:cNvSpPr txBox="1"/>
      </xdr:nvSpPr>
      <xdr:spPr>
        <a:xfrm>
          <a:off x="15563850" y="1467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0" name="楕円 269"/>
        <xdr:cNvSpPr/>
      </xdr:nvSpPr>
      <xdr:spPr>
        <a:xfrm>
          <a:off x="14665960" y="1459272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1" name="テキスト ボックス 270"/>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72" name="楕円 271"/>
        <xdr:cNvSpPr/>
      </xdr:nvSpPr>
      <xdr:spPr>
        <a:xfrm>
          <a:off x="13868400" y="14689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73" name="テキスト ボックス 272"/>
        <xdr:cNvSpPr txBox="1"/>
      </xdr:nvSpPr>
      <xdr:spPr>
        <a:xfrm>
          <a:off x="13557250" y="147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83396</xdr:rowOff>
    </xdr:from>
    <xdr:to>
      <xdr:col>68</xdr:col>
      <xdr:colOff>203200</xdr:colOff>
      <xdr:row>90</xdr:row>
      <xdr:rowOff>13546</xdr:rowOff>
    </xdr:to>
    <xdr:sp macro="" textlink="">
      <xdr:nvSpPr>
        <xdr:cNvPr id="274" name="楕円 273"/>
        <xdr:cNvSpPr/>
      </xdr:nvSpPr>
      <xdr:spPr>
        <a:xfrm>
          <a:off x="13055600" y="15003356"/>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169773</xdr:rowOff>
    </xdr:from>
    <xdr:ext cx="762000" cy="259045"/>
    <xdr:sp macro="" textlink="">
      <xdr:nvSpPr>
        <xdr:cNvPr id="275" name="テキスト ボックス 274"/>
        <xdr:cNvSpPr txBox="1"/>
      </xdr:nvSpPr>
      <xdr:spPr>
        <a:xfrm>
          <a:off x="12763500" y="1508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61807</xdr:rowOff>
    </xdr:from>
    <xdr:to>
      <xdr:col>64</xdr:col>
      <xdr:colOff>152400</xdr:colOff>
      <xdr:row>88</xdr:row>
      <xdr:rowOff>163407</xdr:rowOff>
    </xdr:to>
    <xdr:sp macro="" textlink="">
      <xdr:nvSpPr>
        <xdr:cNvPr id="276" name="楕円 275"/>
        <xdr:cNvSpPr/>
      </xdr:nvSpPr>
      <xdr:spPr>
        <a:xfrm>
          <a:off x="12242800" y="1481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148184</xdr:rowOff>
    </xdr:from>
    <xdr:ext cx="762000" cy="259045"/>
    <xdr:sp macro="" textlink="">
      <xdr:nvSpPr>
        <xdr:cNvPr id="277" name="テキスト ボックス 276"/>
        <xdr:cNvSpPr txBox="1"/>
      </xdr:nvSpPr>
      <xdr:spPr>
        <a:xfrm>
          <a:off x="11950700" y="14900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定員適正化計画に基づき、効率的な民間活力の活用を推進し、事務事業の外部委託や指定管理者制度の積極的な導入、任期付職員や会計年度任用職員など様々な任用形態を検討し、事務の効率化と住民サービスの低下を招くことのないよう適正な定員管理を行ってい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今後も、計画的な職員採用を実施するとともに、定員適正化の観点から継続的に効果の検証・確認を行いながら、職員の資質向上に努めるとともに、組織・機構の簡素合理化をさらに推進します。</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09" name="直線コネクタ 308"/>
        <xdr:cNvCxnSpPr/>
      </xdr:nvCxnSpPr>
      <xdr:spPr>
        <a:xfrm flipV="1">
          <a:off x="15474950" y="9732917"/>
          <a:ext cx="0" cy="16048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0" name="定員管理の状況最小値テキスト"/>
        <xdr:cNvSpPr txBox="1"/>
      </xdr:nvSpPr>
      <xdr:spPr>
        <a:xfrm>
          <a:off x="15563850" y="1130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1" name="直線コネクタ 310"/>
        <xdr:cNvCxnSpPr/>
      </xdr:nvCxnSpPr>
      <xdr:spPr>
        <a:xfrm>
          <a:off x="15405100" y="113377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2" name="定員管理の状況最大値テキスト"/>
        <xdr:cNvSpPr txBox="1"/>
      </xdr:nvSpPr>
      <xdr:spPr>
        <a:xfrm>
          <a:off x="15563850" y="948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3" name="直線コネクタ 312"/>
        <xdr:cNvCxnSpPr/>
      </xdr:nvCxnSpPr>
      <xdr:spPr>
        <a:xfrm>
          <a:off x="15405100" y="97329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44359</xdr:rowOff>
    </xdr:from>
    <xdr:to>
      <xdr:col>81</xdr:col>
      <xdr:colOff>44450</xdr:colOff>
      <xdr:row>60</xdr:row>
      <xdr:rowOff>54701</xdr:rowOff>
    </xdr:to>
    <xdr:cxnSp macro="">
      <xdr:nvCxnSpPr>
        <xdr:cNvPr id="314" name="直線コネクタ 313"/>
        <xdr:cNvCxnSpPr/>
      </xdr:nvCxnSpPr>
      <xdr:spPr>
        <a:xfrm flipV="1">
          <a:off x="14712950" y="10102759"/>
          <a:ext cx="762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24237</xdr:rowOff>
    </xdr:from>
    <xdr:ext cx="762000" cy="259045"/>
    <xdr:sp macro="" textlink="">
      <xdr:nvSpPr>
        <xdr:cNvPr id="315" name="定員管理の状況平均値テキスト"/>
        <xdr:cNvSpPr txBox="1"/>
      </xdr:nvSpPr>
      <xdr:spPr>
        <a:xfrm>
          <a:off x="15563850" y="10082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16" name="フローチャート: 判断 315"/>
        <xdr:cNvSpPr/>
      </xdr:nvSpPr>
      <xdr:spPr>
        <a:xfrm>
          <a:off x="15427960" y="1011056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47806</xdr:rowOff>
    </xdr:from>
    <xdr:to>
      <xdr:col>77</xdr:col>
      <xdr:colOff>44450</xdr:colOff>
      <xdr:row>60</xdr:row>
      <xdr:rowOff>54701</xdr:rowOff>
    </xdr:to>
    <xdr:cxnSp macro="">
      <xdr:nvCxnSpPr>
        <xdr:cNvPr id="317" name="直線コネクタ 316"/>
        <xdr:cNvCxnSpPr/>
      </xdr:nvCxnSpPr>
      <xdr:spPr>
        <a:xfrm>
          <a:off x="13903960" y="10106206"/>
          <a:ext cx="80899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18" name="フローチャート: 判断 317"/>
        <xdr:cNvSpPr/>
      </xdr:nvSpPr>
      <xdr:spPr>
        <a:xfrm>
          <a:off x="14665960" y="1009504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123026</xdr:rowOff>
    </xdr:from>
    <xdr:ext cx="736600" cy="259045"/>
    <xdr:sp macro="" textlink="">
      <xdr:nvSpPr>
        <xdr:cNvPr id="319" name="テキスト ボックス 318"/>
        <xdr:cNvSpPr txBox="1"/>
      </xdr:nvSpPr>
      <xdr:spPr>
        <a:xfrm>
          <a:off x="14370050" y="10181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39188</xdr:rowOff>
    </xdr:from>
    <xdr:to>
      <xdr:col>72</xdr:col>
      <xdr:colOff>203200</xdr:colOff>
      <xdr:row>60</xdr:row>
      <xdr:rowOff>47806</xdr:rowOff>
    </xdr:to>
    <xdr:cxnSp macro="">
      <xdr:nvCxnSpPr>
        <xdr:cNvPr id="320" name="直線コネクタ 319"/>
        <xdr:cNvCxnSpPr/>
      </xdr:nvCxnSpPr>
      <xdr:spPr>
        <a:xfrm>
          <a:off x="13106400" y="10097588"/>
          <a:ext cx="79756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1" name="フローチャート: 判断 320"/>
        <xdr:cNvSpPr/>
      </xdr:nvSpPr>
      <xdr:spPr>
        <a:xfrm>
          <a:off x="13868400" y="100829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110961</xdr:rowOff>
    </xdr:from>
    <xdr:ext cx="762000" cy="259045"/>
    <xdr:sp macro="" textlink="">
      <xdr:nvSpPr>
        <xdr:cNvPr id="322" name="テキスト ボックス 321"/>
        <xdr:cNvSpPr txBox="1"/>
      </xdr:nvSpPr>
      <xdr:spPr>
        <a:xfrm>
          <a:off x="13557250" y="1016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20229</xdr:rowOff>
    </xdr:from>
    <xdr:to>
      <xdr:col>68</xdr:col>
      <xdr:colOff>152400</xdr:colOff>
      <xdr:row>60</xdr:row>
      <xdr:rowOff>39188</xdr:rowOff>
    </xdr:to>
    <xdr:cxnSp macro="">
      <xdr:nvCxnSpPr>
        <xdr:cNvPr id="323" name="直線コネクタ 322"/>
        <xdr:cNvCxnSpPr/>
      </xdr:nvCxnSpPr>
      <xdr:spPr>
        <a:xfrm>
          <a:off x="12293600" y="10078629"/>
          <a:ext cx="8128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4" name="フローチャート: 判断 323"/>
        <xdr:cNvSpPr/>
      </xdr:nvSpPr>
      <xdr:spPr>
        <a:xfrm>
          <a:off x="13055600" y="1009160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119578</xdr:rowOff>
    </xdr:from>
    <xdr:ext cx="762000" cy="259045"/>
    <xdr:sp macro="" textlink="">
      <xdr:nvSpPr>
        <xdr:cNvPr id="325" name="テキスト ボックス 324"/>
        <xdr:cNvSpPr txBox="1"/>
      </xdr:nvSpPr>
      <xdr:spPr>
        <a:xfrm>
          <a:off x="12763500" y="1017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26" name="フローチャート: 判断 325"/>
        <xdr:cNvSpPr/>
      </xdr:nvSpPr>
      <xdr:spPr>
        <a:xfrm>
          <a:off x="12242800" y="100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114408</xdr:rowOff>
    </xdr:from>
    <xdr:ext cx="762000" cy="259045"/>
    <xdr:sp macro="" textlink="">
      <xdr:nvSpPr>
        <xdr:cNvPr id="327" name="テキスト ボックス 326"/>
        <xdr:cNvSpPr txBox="1"/>
      </xdr:nvSpPr>
      <xdr:spPr>
        <a:xfrm>
          <a:off x="11950700" y="1017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165009</xdr:rowOff>
    </xdr:from>
    <xdr:to>
      <xdr:col>81</xdr:col>
      <xdr:colOff>95250</xdr:colOff>
      <xdr:row>60</xdr:row>
      <xdr:rowOff>95159</xdr:rowOff>
    </xdr:to>
    <xdr:sp macro="" textlink="">
      <xdr:nvSpPr>
        <xdr:cNvPr id="333" name="楕円 332"/>
        <xdr:cNvSpPr/>
      </xdr:nvSpPr>
      <xdr:spPr>
        <a:xfrm>
          <a:off x="15427960" y="100557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10086</xdr:rowOff>
    </xdr:from>
    <xdr:ext cx="762000" cy="259045"/>
    <xdr:sp macro="" textlink="">
      <xdr:nvSpPr>
        <xdr:cNvPr id="334" name="定員管理の状況該当値テキスト"/>
        <xdr:cNvSpPr txBox="1"/>
      </xdr:nvSpPr>
      <xdr:spPr>
        <a:xfrm>
          <a:off x="15563850" y="990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3901</xdr:rowOff>
    </xdr:from>
    <xdr:to>
      <xdr:col>77</xdr:col>
      <xdr:colOff>95250</xdr:colOff>
      <xdr:row>60</xdr:row>
      <xdr:rowOff>105501</xdr:rowOff>
    </xdr:to>
    <xdr:sp macro="" textlink="">
      <xdr:nvSpPr>
        <xdr:cNvPr id="335" name="楕円 334"/>
        <xdr:cNvSpPr/>
      </xdr:nvSpPr>
      <xdr:spPr>
        <a:xfrm>
          <a:off x="14665960" y="1006230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115678</xdr:rowOff>
    </xdr:from>
    <xdr:ext cx="736600" cy="259045"/>
    <xdr:sp macro="" textlink="">
      <xdr:nvSpPr>
        <xdr:cNvPr id="336" name="テキスト ボックス 335"/>
        <xdr:cNvSpPr txBox="1"/>
      </xdr:nvSpPr>
      <xdr:spPr>
        <a:xfrm>
          <a:off x="14370050" y="9838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168456</xdr:rowOff>
    </xdr:from>
    <xdr:to>
      <xdr:col>73</xdr:col>
      <xdr:colOff>44450</xdr:colOff>
      <xdr:row>60</xdr:row>
      <xdr:rowOff>98606</xdr:rowOff>
    </xdr:to>
    <xdr:sp macro="" textlink="">
      <xdr:nvSpPr>
        <xdr:cNvPr id="337" name="楕円 336"/>
        <xdr:cNvSpPr/>
      </xdr:nvSpPr>
      <xdr:spPr>
        <a:xfrm>
          <a:off x="13868400" y="100592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108783</xdr:rowOff>
    </xdr:from>
    <xdr:ext cx="762000" cy="259045"/>
    <xdr:sp macro="" textlink="">
      <xdr:nvSpPr>
        <xdr:cNvPr id="338" name="テキスト ボックス 337"/>
        <xdr:cNvSpPr txBox="1"/>
      </xdr:nvSpPr>
      <xdr:spPr>
        <a:xfrm>
          <a:off x="13557250" y="9831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159838</xdr:rowOff>
    </xdr:from>
    <xdr:to>
      <xdr:col>68</xdr:col>
      <xdr:colOff>203200</xdr:colOff>
      <xdr:row>60</xdr:row>
      <xdr:rowOff>89988</xdr:rowOff>
    </xdr:to>
    <xdr:sp macro="" textlink="">
      <xdr:nvSpPr>
        <xdr:cNvPr id="339" name="楕円 338"/>
        <xdr:cNvSpPr/>
      </xdr:nvSpPr>
      <xdr:spPr>
        <a:xfrm>
          <a:off x="13055600" y="1005059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100165</xdr:rowOff>
    </xdr:from>
    <xdr:ext cx="762000" cy="259045"/>
    <xdr:sp macro="" textlink="">
      <xdr:nvSpPr>
        <xdr:cNvPr id="340" name="テキスト ボックス 339"/>
        <xdr:cNvSpPr txBox="1"/>
      </xdr:nvSpPr>
      <xdr:spPr>
        <a:xfrm>
          <a:off x="12763500" y="98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140879</xdr:rowOff>
    </xdr:from>
    <xdr:to>
      <xdr:col>64</xdr:col>
      <xdr:colOff>152400</xdr:colOff>
      <xdr:row>60</xdr:row>
      <xdr:rowOff>71029</xdr:rowOff>
    </xdr:to>
    <xdr:sp macro="" textlink="">
      <xdr:nvSpPr>
        <xdr:cNvPr id="341" name="楕円 340"/>
        <xdr:cNvSpPr/>
      </xdr:nvSpPr>
      <xdr:spPr>
        <a:xfrm>
          <a:off x="12242800" y="10031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81206</xdr:rowOff>
    </xdr:from>
    <xdr:ext cx="762000" cy="259045"/>
    <xdr:sp macro="" textlink="">
      <xdr:nvSpPr>
        <xdr:cNvPr id="342" name="テキスト ボックス 341"/>
        <xdr:cNvSpPr txBox="1"/>
      </xdr:nvSpPr>
      <xdr:spPr>
        <a:xfrm>
          <a:off x="11950700" y="980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4" name="テキスト ボックス 343"/>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5" name="テキスト ボックス 344"/>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0" name="正方形/長方形 349"/>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1" name="正方形/長方形 350"/>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令和元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年度と比較</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か年平均の入替対象年）</a:t>
          </a:r>
          <a:r>
            <a:rPr kumimoji="1" lang="ja-JP" altLang="ja-JP" sz="900" b="0" i="0" u="none" strike="noStrike" kern="0" cap="none" spc="0" normalizeH="0" baseline="0" noProof="0">
              <a:ln>
                <a:noFill/>
              </a:ln>
              <a:solidFill>
                <a:prstClr val="black"/>
              </a:solidFill>
              <a:effectLst/>
              <a:uLnTx/>
              <a:uFillTx/>
              <a:latin typeface="+mn-lt"/>
              <a:ea typeface="+mn-ea"/>
              <a:cs typeface="+mn-cs"/>
            </a:rPr>
            <a:t>し、都市計画事業費が減少したことにより特定財源（償還に充当した都市計画税）が約</a:t>
          </a:r>
          <a:r>
            <a:rPr kumimoji="1" lang="en-US" altLang="ja-JP" sz="900" b="0" i="0" u="none" strike="noStrike" kern="0" cap="none" spc="0" normalizeH="0" baseline="0" noProof="0">
              <a:ln>
                <a:noFill/>
              </a:ln>
              <a:solidFill>
                <a:prstClr val="black"/>
              </a:solidFill>
              <a:effectLst/>
              <a:uLnTx/>
              <a:uFillTx/>
              <a:latin typeface="+mn-lt"/>
              <a:ea typeface="+mn-ea"/>
              <a:cs typeface="+mn-cs"/>
            </a:rPr>
            <a:t>6,100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万円増加したものの、平成</a:t>
          </a:r>
          <a:r>
            <a:rPr kumimoji="1" lang="ja-JP" altLang="en-US" sz="900" b="0" i="0" u="none" strike="noStrike" kern="0" cap="none" spc="0" normalizeH="0" baseline="0" noProof="0">
              <a:ln>
                <a:noFill/>
              </a:ln>
              <a:solidFill>
                <a:prstClr val="black"/>
              </a:solidFill>
              <a:effectLst/>
              <a:uLnTx/>
              <a:uFillTx/>
              <a:latin typeface="+mn-lt"/>
              <a:ea typeface="+mn-ea"/>
              <a:cs typeface="+mn-cs"/>
            </a:rPr>
            <a:t>３０</a:t>
          </a:r>
          <a:r>
            <a:rPr kumimoji="1" lang="ja-JP" altLang="ja-JP" sz="900" b="0" i="0" u="none" strike="noStrike" kern="0" cap="none" spc="0" normalizeH="0" baseline="0" noProof="0">
              <a:ln>
                <a:noFill/>
              </a:ln>
              <a:solidFill>
                <a:prstClr val="black"/>
              </a:solidFill>
              <a:effectLst/>
              <a:uLnTx/>
              <a:uFillTx/>
              <a:latin typeface="+mn-lt"/>
              <a:ea typeface="+mn-ea"/>
              <a:cs typeface="+mn-cs"/>
            </a:rPr>
            <a:t>年度に借入れた駅西土地区画整理事業債償還開始により元利償還金が約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en-US"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700</a:t>
          </a:r>
          <a:r>
            <a:rPr kumimoji="1" lang="ja-JP" altLang="ja-JP" sz="900" b="0" i="0" u="none" strike="noStrike" kern="0" cap="none" spc="0" normalizeH="0" baseline="0" noProof="0">
              <a:ln>
                <a:noFill/>
              </a:ln>
              <a:solidFill>
                <a:prstClr val="black"/>
              </a:solidFill>
              <a:effectLst/>
              <a:uLnTx/>
              <a:uFillTx/>
              <a:latin typeface="+mn-lt"/>
              <a:ea typeface="+mn-ea"/>
              <a:cs typeface="+mn-cs"/>
            </a:rPr>
            <a:t>万円増加したことで、前年度比率</a:t>
          </a: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か年平均）で</a:t>
          </a:r>
          <a:r>
            <a:rPr kumimoji="1" lang="en-US" altLang="ja-JP" sz="900" b="0" i="0" u="none" strike="noStrike" kern="0" cap="none" spc="0" normalizeH="0" baseline="0" noProof="0">
              <a:ln>
                <a:noFill/>
              </a:ln>
              <a:solidFill>
                <a:prstClr val="black"/>
              </a:solidFill>
              <a:effectLst/>
              <a:uLnTx/>
              <a:uFillTx/>
              <a:latin typeface="+mn-lt"/>
              <a:ea typeface="+mn-ea"/>
              <a:cs typeface="+mn-cs"/>
            </a:rPr>
            <a:t>0.2</a:t>
          </a:r>
          <a:r>
            <a:rPr kumimoji="1" lang="ja-JP" altLang="en-US" sz="900" b="0" i="0" u="none" strike="noStrike" kern="0" cap="none" spc="0" normalizeH="0" baseline="0" noProof="0">
              <a:ln>
                <a:noFill/>
              </a:ln>
              <a:solidFill>
                <a:prstClr val="black"/>
              </a:solidFill>
              <a:effectLst/>
              <a:uLnTx/>
              <a:uFillTx/>
              <a:latin typeface="+mn-lt"/>
              <a:ea typeface="+mn-ea"/>
              <a:cs typeface="+mn-cs"/>
            </a:rPr>
            <a:t>ポイント悪化しました</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56" name="テキスト ボックス 355"/>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2" name="直線コネクタ 371"/>
        <xdr:cNvCxnSpPr/>
      </xdr:nvCxnSpPr>
      <xdr:spPr>
        <a:xfrm flipV="1">
          <a:off x="15474950" y="6144623"/>
          <a:ext cx="0" cy="1341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3" name="公債費負担の状況最小値テキスト"/>
        <xdr:cNvSpPr txBox="1"/>
      </xdr:nvSpPr>
      <xdr:spPr>
        <a:xfrm>
          <a:off x="15563850" y="745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4" name="直線コネクタ 373"/>
        <xdr:cNvCxnSpPr/>
      </xdr:nvCxnSpPr>
      <xdr:spPr>
        <a:xfrm>
          <a:off x="15405100" y="7486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5" name="公債費負担の状況最大値テキスト"/>
        <xdr:cNvSpPr txBox="1"/>
      </xdr:nvSpPr>
      <xdr:spPr>
        <a:xfrm>
          <a:off x="15563850" y="589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76" name="直線コネクタ 375"/>
        <xdr:cNvCxnSpPr/>
      </xdr:nvCxnSpPr>
      <xdr:spPr>
        <a:xfrm>
          <a:off x="15405100" y="6144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165644</xdr:rowOff>
    </xdr:from>
    <xdr:to>
      <xdr:col>81</xdr:col>
      <xdr:colOff>44450</xdr:colOff>
      <xdr:row>38</xdr:row>
      <xdr:rowOff>7983</xdr:rowOff>
    </xdr:to>
    <xdr:cxnSp macro="">
      <xdr:nvCxnSpPr>
        <xdr:cNvPr id="377" name="直線コネクタ 376"/>
        <xdr:cNvCxnSpPr/>
      </xdr:nvCxnSpPr>
      <xdr:spPr>
        <a:xfrm>
          <a:off x="14712950" y="6368324"/>
          <a:ext cx="7620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78" name="公債費負担の状況平均値テキスト"/>
        <xdr:cNvSpPr txBox="1"/>
      </xdr:nvSpPr>
      <xdr:spPr>
        <a:xfrm>
          <a:off x="15563850" y="669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79" name="フローチャート: 判断 378"/>
        <xdr:cNvSpPr/>
      </xdr:nvSpPr>
      <xdr:spPr>
        <a:xfrm>
          <a:off x="15427960" y="671975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165644</xdr:rowOff>
    </xdr:from>
    <xdr:to>
      <xdr:col>77</xdr:col>
      <xdr:colOff>44450</xdr:colOff>
      <xdr:row>37</xdr:row>
      <xdr:rowOff>165644</xdr:rowOff>
    </xdr:to>
    <xdr:cxnSp macro="">
      <xdr:nvCxnSpPr>
        <xdr:cNvPr id="380" name="直線コネクタ 379"/>
        <xdr:cNvCxnSpPr/>
      </xdr:nvCxnSpPr>
      <xdr:spPr>
        <a:xfrm>
          <a:off x="13903960" y="6368324"/>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1" name="フローチャート: 判断 380"/>
        <xdr:cNvSpPr/>
      </xdr:nvSpPr>
      <xdr:spPr>
        <a:xfrm>
          <a:off x="14665960" y="670287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382" name="テキスト ボックス 381"/>
        <xdr:cNvSpPr txBox="1"/>
      </xdr:nvSpPr>
      <xdr:spPr>
        <a:xfrm>
          <a:off x="14370050" y="678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165644</xdr:rowOff>
    </xdr:from>
    <xdr:to>
      <xdr:col>72</xdr:col>
      <xdr:colOff>203200</xdr:colOff>
      <xdr:row>37</xdr:row>
      <xdr:rowOff>165644</xdr:rowOff>
    </xdr:to>
    <xdr:cxnSp macro="">
      <xdr:nvCxnSpPr>
        <xdr:cNvPr id="383" name="直線コネクタ 382"/>
        <xdr:cNvCxnSpPr/>
      </xdr:nvCxnSpPr>
      <xdr:spPr>
        <a:xfrm>
          <a:off x="13106400" y="636832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4" name="フローチャート: 判断 383"/>
        <xdr:cNvSpPr/>
      </xdr:nvSpPr>
      <xdr:spPr>
        <a:xfrm>
          <a:off x="13868400" y="67059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86740</xdr:rowOff>
    </xdr:from>
    <xdr:ext cx="762000" cy="259045"/>
    <xdr:sp macro="" textlink="">
      <xdr:nvSpPr>
        <xdr:cNvPr id="385" name="テキスト ボックス 384"/>
        <xdr:cNvSpPr txBox="1"/>
      </xdr:nvSpPr>
      <xdr:spPr>
        <a:xfrm>
          <a:off x="13557250" y="67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165644</xdr:rowOff>
    </xdr:from>
    <xdr:to>
      <xdr:col>68</xdr:col>
      <xdr:colOff>152400</xdr:colOff>
      <xdr:row>38</xdr:row>
      <xdr:rowOff>7983</xdr:rowOff>
    </xdr:to>
    <xdr:cxnSp macro="">
      <xdr:nvCxnSpPr>
        <xdr:cNvPr id="386" name="直線コネクタ 385"/>
        <xdr:cNvCxnSpPr/>
      </xdr:nvCxnSpPr>
      <xdr:spPr>
        <a:xfrm flipV="1">
          <a:off x="12293600" y="6368324"/>
          <a:ext cx="812800" cy="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87" name="フローチャート: 判断 386"/>
        <xdr:cNvSpPr/>
      </xdr:nvSpPr>
      <xdr:spPr>
        <a:xfrm>
          <a:off x="13055600" y="671975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388" name="テキスト ボックス 387"/>
        <xdr:cNvSpPr txBox="1"/>
      </xdr:nvSpPr>
      <xdr:spPr>
        <a:xfrm>
          <a:off x="12763500" y="680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89" name="フローチャート: 判断 388"/>
        <xdr:cNvSpPr/>
      </xdr:nvSpPr>
      <xdr:spPr>
        <a:xfrm>
          <a:off x="122428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0" name="テキスト ボックス 389"/>
        <xdr:cNvSpPr txBox="1"/>
      </xdr:nvSpPr>
      <xdr:spPr>
        <a:xfrm>
          <a:off x="119507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128633</xdr:rowOff>
    </xdr:from>
    <xdr:to>
      <xdr:col>81</xdr:col>
      <xdr:colOff>95250</xdr:colOff>
      <xdr:row>38</xdr:row>
      <xdr:rowOff>58782</xdr:rowOff>
    </xdr:to>
    <xdr:sp macro="" textlink="">
      <xdr:nvSpPr>
        <xdr:cNvPr id="396" name="楕円 395"/>
        <xdr:cNvSpPr/>
      </xdr:nvSpPr>
      <xdr:spPr>
        <a:xfrm>
          <a:off x="15427960" y="6331313"/>
          <a:ext cx="9779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145160</xdr:rowOff>
    </xdr:from>
    <xdr:ext cx="762000" cy="259045"/>
    <xdr:sp macro="" textlink="">
      <xdr:nvSpPr>
        <xdr:cNvPr id="397" name="公債費負担の状況該当値テキスト"/>
        <xdr:cNvSpPr txBox="1"/>
      </xdr:nvSpPr>
      <xdr:spPr>
        <a:xfrm>
          <a:off x="15563850" y="618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114844</xdr:rowOff>
    </xdr:from>
    <xdr:to>
      <xdr:col>77</xdr:col>
      <xdr:colOff>95250</xdr:colOff>
      <xdr:row>38</xdr:row>
      <xdr:rowOff>44994</xdr:rowOff>
    </xdr:to>
    <xdr:sp macro="" textlink="">
      <xdr:nvSpPr>
        <xdr:cNvPr id="398" name="楕円 397"/>
        <xdr:cNvSpPr/>
      </xdr:nvSpPr>
      <xdr:spPr>
        <a:xfrm>
          <a:off x="14665960" y="63175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55171</xdr:rowOff>
    </xdr:from>
    <xdr:ext cx="736600" cy="259045"/>
    <xdr:sp macro="" textlink="">
      <xdr:nvSpPr>
        <xdr:cNvPr id="399" name="テキスト ボックス 398"/>
        <xdr:cNvSpPr txBox="1"/>
      </xdr:nvSpPr>
      <xdr:spPr>
        <a:xfrm>
          <a:off x="14370050" y="6090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114844</xdr:rowOff>
    </xdr:from>
    <xdr:to>
      <xdr:col>73</xdr:col>
      <xdr:colOff>44450</xdr:colOff>
      <xdr:row>38</xdr:row>
      <xdr:rowOff>44994</xdr:rowOff>
    </xdr:to>
    <xdr:sp macro="" textlink="">
      <xdr:nvSpPr>
        <xdr:cNvPr id="400" name="楕円 399"/>
        <xdr:cNvSpPr/>
      </xdr:nvSpPr>
      <xdr:spPr>
        <a:xfrm>
          <a:off x="13868400" y="6317524"/>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55171</xdr:rowOff>
    </xdr:from>
    <xdr:ext cx="762000" cy="259045"/>
    <xdr:sp macro="" textlink="">
      <xdr:nvSpPr>
        <xdr:cNvPr id="401" name="テキスト ボックス 400"/>
        <xdr:cNvSpPr txBox="1"/>
      </xdr:nvSpPr>
      <xdr:spPr>
        <a:xfrm>
          <a:off x="1355725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114844</xdr:rowOff>
    </xdr:from>
    <xdr:to>
      <xdr:col>68</xdr:col>
      <xdr:colOff>203200</xdr:colOff>
      <xdr:row>38</xdr:row>
      <xdr:rowOff>44994</xdr:rowOff>
    </xdr:to>
    <xdr:sp macro="" textlink="">
      <xdr:nvSpPr>
        <xdr:cNvPr id="402" name="楕円 401"/>
        <xdr:cNvSpPr/>
      </xdr:nvSpPr>
      <xdr:spPr>
        <a:xfrm>
          <a:off x="13055600" y="631752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55171</xdr:rowOff>
    </xdr:from>
    <xdr:ext cx="762000" cy="259045"/>
    <xdr:sp macro="" textlink="">
      <xdr:nvSpPr>
        <xdr:cNvPr id="403" name="テキスト ボックス 402"/>
        <xdr:cNvSpPr txBox="1"/>
      </xdr:nvSpPr>
      <xdr:spPr>
        <a:xfrm>
          <a:off x="12763500" y="609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128633</xdr:rowOff>
    </xdr:from>
    <xdr:to>
      <xdr:col>64</xdr:col>
      <xdr:colOff>152400</xdr:colOff>
      <xdr:row>38</xdr:row>
      <xdr:rowOff>58782</xdr:rowOff>
    </xdr:to>
    <xdr:sp macro="" textlink="">
      <xdr:nvSpPr>
        <xdr:cNvPr id="404" name="楕円 403"/>
        <xdr:cNvSpPr/>
      </xdr:nvSpPr>
      <xdr:spPr>
        <a:xfrm>
          <a:off x="12242800" y="63313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68960</xdr:rowOff>
    </xdr:from>
    <xdr:ext cx="762000" cy="259045"/>
    <xdr:sp macro="" textlink="">
      <xdr:nvSpPr>
        <xdr:cNvPr id="405" name="テキスト ボックス 404"/>
        <xdr:cNvSpPr txBox="1"/>
      </xdr:nvSpPr>
      <xdr:spPr>
        <a:xfrm>
          <a:off x="11950700" y="610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将来負担額については、</a:t>
          </a:r>
          <a:r>
            <a:rPr kumimoji="1" lang="ja-JP" altLang="en-US" sz="900" b="0" i="0" u="none" strike="noStrike" kern="0" cap="none" spc="0" normalizeH="0" baseline="0" noProof="0">
              <a:ln>
                <a:noFill/>
              </a:ln>
              <a:solidFill>
                <a:prstClr val="black"/>
              </a:solidFill>
              <a:effectLst/>
              <a:uLnTx/>
              <a:uFillTx/>
              <a:latin typeface="+mn-lt"/>
              <a:ea typeface="+mn-ea"/>
              <a:cs typeface="+mn-cs"/>
            </a:rPr>
            <a:t>一般会計</a:t>
          </a:r>
          <a:r>
            <a:rPr kumimoji="1" lang="ja-JP" altLang="ja-JP" sz="900" b="0" i="0" u="none" strike="noStrike" kern="0" cap="none" spc="0" normalizeH="0" baseline="0" noProof="0">
              <a:ln>
                <a:noFill/>
              </a:ln>
              <a:solidFill>
                <a:prstClr val="black"/>
              </a:solidFill>
              <a:effectLst/>
              <a:uLnTx/>
              <a:uFillTx/>
              <a:latin typeface="+mn-lt"/>
              <a:ea typeface="+mn-ea"/>
              <a:cs typeface="+mn-cs"/>
            </a:rPr>
            <a:t>等の起債残高</a:t>
          </a:r>
          <a:r>
            <a:rPr kumimoji="1" lang="ja-JP" altLang="en-US" sz="900" b="0" i="0" u="none" strike="noStrike" kern="0" cap="none" spc="0" normalizeH="0" baseline="0" noProof="0">
              <a:ln>
                <a:noFill/>
              </a:ln>
              <a:solidFill>
                <a:prstClr val="black"/>
              </a:solidFill>
              <a:effectLst/>
              <a:uLnTx/>
              <a:uFillTx/>
              <a:latin typeface="+mn-lt"/>
              <a:ea typeface="+mn-ea"/>
              <a:cs typeface="+mn-cs"/>
            </a:rPr>
            <a:t>の</a:t>
          </a:r>
          <a:r>
            <a:rPr kumimoji="1" lang="ja-JP" altLang="ja-JP" sz="900" b="0" i="0" u="none" strike="noStrike" kern="0" cap="none" spc="0" normalizeH="0" baseline="0" noProof="0">
              <a:ln>
                <a:noFill/>
              </a:ln>
              <a:solidFill>
                <a:prstClr val="black"/>
              </a:solidFill>
              <a:effectLst/>
              <a:uLnTx/>
              <a:uFillTx/>
              <a:latin typeface="+mn-lt"/>
              <a:ea typeface="+mn-ea"/>
              <a:cs typeface="+mn-cs"/>
            </a:rPr>
            <a:t>減少</a:t>
          </a:r>
          <a:r>
            <a:rPr kumimoji="1" lang="ja-JP" altLang="en-US" sz="900" b="0" i="0" u="none" strike="noStrike" kern="0" cap="none" spc="0" normalizeH="0" baseline="0" noProof="0">
              <a:ln>
                <a:noFill/>
              </a:ln>
              <a:solidFill>
                <a:prstClr val="black"/>
              </a:solidFill>
              <a:effectLst/>
              <a:uLnTx/>
              <a:uFillTx/>
              <a:latin typeface="+mn-lt"/>
              <a:ea typeface="+mn-ea"/>
              <a:cs typeface="+mn-cs"/>
            </a:rPr>
            <a:t>及び公営企業債等繰入見込額の減少</a:t>
          </a:r>
          <a:r>
            <a:rPr kumimoji="1" lang="ja-JP" altLang="ja-JP" sz="900" b="0" i="0" u="none" strike="noStrike" kern="0" cap="none" spc="0" normalizeH="0" baseline="0" noProof="0">
              <a:ln>
                <a:noFill/>
              </a:ln>
              <a:solidFill>
                <a:prstClr val="black"/>
              </a:solidFill>
              <a:effectLst/>
              <a:uLnTx/>
              <a:uFillTx/>
              <a:latin typeface="+mn-lt"/>
              <a:ea typeface="+mn-ea"/>
              <a:cs typeface="+mn-cs"/>
            </a:rPr>
            <a:t>した影響により、将来負担額全体では約</a:t>
          </a:r>
          <a:r>
            <a:rPr kumimoji="1" lang="en-US" altLang="ja-JP" sz="900" b="0" i="0" u="none" strike="noStrike" kern="0" cap="none" spc="0" normalizeH="0" baseline="0" noProof="0">
              <a:ln>
                <a:noFill/>
              </a:ln>
              <a:solidFill>
                <a:prstClr val="black"/>
              </a:solidFill>
              <a:effectLst/>
              <a:uLnTx/>
              <a:uFillTx/>
              <a:latin typeface="+mn-lt"/>
              <a:ea typeface="+mn-ea"/>
              <a:cs typeface="+mn-cs"/>
            </a:rPr>
            <a:t>5</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千万円の減額となりました。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一方、充当可能財源等では、財政調整基金を約</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8</a:t>
          </a:r>
          <a:r>
            <a:rPr kumimoji="1" lang="ja-JP" altLang="ja-JP" sz="900" b="0" i="0" u="none" strike="noStrike" kern="0" cap="none" spc="0" normalizeH="0" baseline="0" noProof="0">
              <a:ln>
                <a:noFill/>
              </a:ln>
              <a:solidFill>
                <a:prstClr val="black"/>
              </a:solidFill>
              <a:effectLst/>
              <a:uLnTx/>
              <a:uFillTx/>
              <a:latin typeface="+mn-lt"/>
              <a:ea typeface="+mn-ea"/>
              <a:cs typeface="+mn-cs"/>
            </a:rPr>
            <a:t>千万円積み立てたことなどにより、充当可能基金が約</a:t>
          </a:r>
          <a:r>
            <a:rPr kumimoji="1" lang="en-US" altLang="ja-JP" sz="900" b="0" i="0" u="none" strike="noStrike" kern="0" cap="none" spc="0" normalizeH="0" baseline="0" noProof="0">
              <a:ln>
                <a:noFill/>
              </a:ln>
              <a:solidFill>
                <a:prstClr val="black"/>
              </a:solidFill>
              <a:effectLst/>
              <a:uLnTx/>
              <a:uFillTx/>
              <a:latin typeface="+mn-lt"/>
              <a:ea typeface="+mn-ea"/>
              <a:cs typeface="+mn-cs"/>
            </a:rPr>
            <a:t>4</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3</a:t>
          </a:r>
          <a:r>
            <a:rPr kumimoji="1" lang="ja-JP" altLang="en-US" sz="900" b="0" i="0" u="none" strike="noStrike" kern="0" cap="none" spc="0" normalizeH="0" baseline="0" noProof="0">
              <a:ln>
                <a:noFill/>
              </a:ln>
              <a:solidFill>
                <a:prstClr val="black"/>
              </a:solidFill>
              <a:effectLst/>
              <a:uLnTx/>
              <a:uFillTx/>
              <a:latin typeface="+mn-lt"/>
              <a:ea typeface="+mn-ea"/>
              <a:cs typeface="+mn-cs"/>
            </a:rPr>
            <a:t>千万</a:t>
          </a:r>
          <a:r>
            <a:rPr kumimoji="1" lang="ja-JP" altLang="ja-JP" sz="900" b="0" i="0" u="none" strike="noStrike" kern="0" cap="none" spc="0" normalizeH="0" baseline="0" noProof="0">
              <a:ln>
                <a:noFill/>
              </a:ln>
              <a:solidFill>
                <a:prstClr val="black"/>
              </a:solidFill>
              <a:effectLst/>
              <a:uLnTx/>
              <a:uFillTx/>
              <a:latin typeface="+mn-lt"/>
              <a:ea typeface="+mn-ea"/>
              <a:cs typeface="+mn-cs"/>
            </a:rPr>
            <a:t>円増加し、充当可能財源全体で約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億</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en-US" sz="900" b="0" i="0" u="none" strike="noStrike" kern="0" cap="none" spc="0" normalizeH="0" baseline="0" noProof="0">
              <a:ln>
                <a:noFill/>
              </a:ln>
              <a:solidFill>
                <a:prstClr val="black"/>
              </a:solidFill>
              <a:effectLst/>
              <a:uLnTx/>
              <a:uFillTx/>
              <a:latin typeface="+mn-lt"/>
              <a:ea typeface="+mn-ea"/>
              <a:cs typeface="+mn-cs"/>
            </a:rPr>
            <a:t>千万</a:t>
          </a:r>
          <a:r>
            <a:rPr kumimoji="1" lang="ja-JP" altLang="ja-JP" sz="900" b="0" i="0" u="none" strike="noStrike" kern="0" cap="none" spc="0" normalizeH="0" baseline="0" noProof="0">
              <a:ln>
                <a:noFill/>
              </a:ln>
              <a:solidFill>
                <a:prstClr val="black"/>
              </a:solidFill>
              <a:effectLst/>
              <a:uLnTx/>
              <a:uFillTx/>
              <a:latin typeface="+mn-lt"/>
              <a:ea typeface="+mn-ea"/>
              <a:cs typeface="+mn-cs"/>
            </a:rPr>
            <a:t>円の増額となりました。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将来負担額及び充当可能財源等が共に改善した影響により、将来負担比率が</a:t>
          </a:r>
          <a:r>
            <a:rPr kumimoji="1" lang="en-US" altLang="ja-JP" sz="900" b="0" i="0" u="none" strike="noStrike" kern="0" cap="none" spc="0" normalizeH="0" baseline="0" noProof="0">
              <a:ln>
                <a:noFill/>
              </a:ln>
              <a:solidFill>
                <a:prstClr val="black"/>
              </a:solidFill>
              <a:effectLst/>
              <a:uLnTx/>
              <a:uFillTx/>
              <a:latin typeface="+mn-lt"/>
              <a:ea typeface="+mn-ea"/>
              <a:cs typeface="+mn-cs"/>
            </a:rPr>
            <a:t>9.5</a:t>
          </a:r>
          <a:r>
            <a:rPr kumimoji="1" lang="ja-JP" altLang="ja-JP" sz="900" b="0" i="0" u="none" strike="noStrike" kern="0" cap="none" spc="0" normalizeH="0" baseline="0" noProof="0">
              <a:ln>
                <a:noFill/>
              </a:ln>
              <a:solidFill>
                <a:prstClr val="black"/>
              </a:solidFill>
              <a:effectLst/>
              <a:uLnTx/>
              <a:uFillTx/>
              <a:latin typeface="+mn-lt"/>
              <a:ea typeface="+mn-ea"/>
              <a:cs typeface="+mn-cs"/>
            </a:rPr>
            <a:t>ポイント改善しました。</a:t>
          </a:r>
          <a:endParaRPr kumimoji="0" lang="ja-JP"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1664950" y="394915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0979150" y="381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1664950" y="361206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0979150" y="347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1664950" y="3274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0979150" y="313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1664950" y="2937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0979150" y="27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1664950" y="260077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0979150" y="246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1664950" y="22636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0979150" y="212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36" name="直線コネクタ 435"/>
        <xdr:cNvCxnSpPr/>
      </xdr:nvCxnSpPr>
      <xdr:spPr>
        <a:xfrm flipV="1">
          <a:off x="15474950" y="2263684"/>
          <a:ext cx="0" cy="1611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37" name="将来負担の状況最小値テキスト"/>
        <xdr:cNvSpPr txBox="1"/>
      </xdr:nvSpPr>
      <xdr:spPr>
        <a:xfrm>
          <a:off x="15563850" y="38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38" name="直線コネクタ 437"/>
        <xdr:cNvCxnSpPr/>
      </xdr:nvCxnSpPr>
      <xdr:spPr>
        <a:xfrm>
          <a:off x="15405100" y="3875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5563850" y="201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5405100" y="2263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1" name="将来負担の状況平均値テキスト"/>
        <xdr:cNvSpPr txBox="1"/>
      </xdr:nvSpPr>
      <xdr:spPr>
        <a:xfrm>
          <a:off x="15563850" y="2203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2" name="フローチャート: 判断 441"/>
        <xdr:cNvSpPr/>
      </xdr:nvSpPr>
      <xdr:spPr>
        <a:xfrm>
          <a:off x="15427960" y="2231269"/>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4665960" y="226574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4370050" y="203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45" name="フローチャート: 判断 444"/>
        <xdr:cNvSpPr/>
      </xdr:nvSpPr>
      <xdr:spPr>
        <a:xfrm>
          <a:off x="13868400" y="23871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46" name="テキスト ボックス 445"/>
        <xdr:cNvSpPr txBox="1"/>
      </xdr:nvSpPr>
      <xdr:spPr>
        <a:xfrm>
          <a:off x="13557250" y="247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47" name="フローチャート: 判断 446"/>
        <xdr:cNvSpPr/>
      </xdr:nvSpPr>
      <xdr:spPr>
        <a:xfrm>
          <a:off x="13055600" y="2442331"/>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48" name="テキスト ボックス 447"/>
        <xdr:cNvSpPr txBox="1"/>
      </xdr:nvSpPr>
      <xdr:spPr>
        <a:xfrm>
          <a:off x="12763500" y="221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49" name="フローチャート: 判断 448"/>
        <xdr:cNvSpPr/>
      </xdr:nvSpPr>
      <xdr:spPr>
        <a:xfrm>
          <a:off x="12242800" y="2418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0" name="テキスト ボックス 449"/>
        <xdr:cNvSpPr txBox="1"/>
      </xdr:nvSpPr>
      <xdr:spPr>
        <a:xfrm>
          <a:off x="11950700" y="219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102507</xdr:rowOff>
    </xdr:from>
    <xdr:to>
      <xdr:col>73</xdr:col>
      <xdr:colOff>44450</xdr:colOff>
      <xdr:row>14</xdr:row>
      <xdr:rowOff>32657</xdr:rowOff>
    </xdr:to>
    <xdr:sp macro="" textlink="">
      <xdr:nvSpPr>
        <xdr:cNvPr id="456" name="楕円 455"/>
        <xdr:cNvSpPr/>
      </xdr:nvSpPr>
      <xdr:spPr>
        <a:xfrm>
          <a:off x="13868400" y="22818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42834</xdr:rowOff>
    </xdr:from>
    <xdr:ext cx="762000" cy="259045"/>
    <xdr:sp macro="" textlink="">
      <xdr:nvSpPr>
        <xdr:cNvPr id="457" name="テキスト ボックス 456"/>
        <xdr:cNvSpPr txBox="1"/>
      </xdr:nvSpPr>
      <xdr:spPr>
        <a:xfrm>
          <a:off x="13557250" y="205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給については、類似団体とほぼ同等の水準となっていますが、非常勤職員に係る経費が類似団体と比較し多いことにより、人件費全体では、類似団体平均値を上回っている状況となっています。また、会計年度任用職員</a:t>
          </a:r>
          <a:r>
            <a:rPr kumimoji="1" lang="ja-JP" altLang="en-US" sz="1100">
              <a:solidFill>
                <a:schemeClr val="dk1"/>
              </a:solidFill>
              <a:effectLst/>
              <a:latin typeface="+mn-lt"/>
              <a:ea typeface="+mn-ea"/>
              <a:cs typeface="+mn-cs"/>
            </a:rPr>
            <a:t>報酬の増加や期末・勤勉手当</a:t>
          </a:r>
          <a:r>
            <a:rPr kumimoji="1" lang="ja-JP" altLang="ja-JP" sz="1100">
              <a:solidFill>
                <a:schemeClr val="dk1"/>
              </a:solidFill>
              <a:effectLst/>
              <a:latin typeface="+mn-lt"/>
              <a:ea typeface="+mn-ea"/>
              <a:cs typeface="+mn-cs"/>
            </a:rPr>
            <a:t>が増加したことが主な要因となり、人件費全体では増額となりました。今後も給与の適正化、適切な定員管理により人件費の抑制に努めます。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97282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86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860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18559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物件費に係る経常収支比率が類似団体平均値より高い水準にあるのは、類似団体と比較し委託料が多いことが主な要因となっています。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年度は、新型コロナウイルス感染症の影響</a:t>
          </a:r>
          <a:r>
            <a:rPr kumimoji="1" lang="ja-JP" altLang="en-US" sz="1100">
              <a:solidFill>
                <a:schemeClr val="dk1"/>
              </a:solidFill>
              <a:effectLst/>
              <a:latin typeface="+mn-lt"/>
              <a:ea typeface="+mn-ea"/>
              <a:cs typeface="+mn-cs"/>
            </a:rPr>
            <a:t>からの回復による経常経費全体の増により</a:t>
          </a:r>
          <a:r>
            <a:rPr kumimoji="1" lang="ja-JP" altLang="ja-JP" sz="1100">
              <a:solidFill>
                <a:schemeClr val="dk1"/>
              </a:solidFill>
              <a:effectLst/>
              <a:latin typeface="+mn-lt"/>
              <a:ea typeface="+mn-ea"/>
              <a:cs typeface="+mn-cs"/>
            </a:rPr>
            <a:t>、比率としては前年度比で</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a:t>
          </a:r>
          <a:r>
            <a:rPr kumimoji="1" lang="ja-JP" altLang="en-US" sz="1100">
              <a:solidFill>
                <a:schemeClr val="dk1"/>
              </a:solidFill>
              <a:effectLst/>
              <a:latin typeface="+mn-lt"/>
              <a:ea typeface="+mn-ea"/>
              <a:cs typeface="+mn-cs"/>
            </a:rPr>
            <a:t>ン</a:t>
          </a:r>
          <a:r>
            <a:rPr kumimoji="1" lang="ja-JP" altLang="ja-JP" sz="1100">
              <a:solidFill>
                <a:schemeClr val="dk1"/>
              </a:solidFill>
              <a:effectLst/>
              <a:latin typeface="+mn-lt"/>
              <a:ea typeface="+mn-ea"/>
              <a:cs typeface="+mn-cs"/>
            </a:rPr>
            <a:t>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911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168148</xdr:rowOff>
    </xdr:from>
    <xdr:to>
      <xdr:col>78</xdr:col>
      <xdr:colOff>69850</xdr:colOff>
      <xdr:row>17</xdr:row>
      <xdr:rowOff>88138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1134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88138</xdr:rowOff>
    </xdr:from>
    <xdr:to>
      <xdr:col>73</xdr:col>
      <xdr:colOff>180975</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002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161290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8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110490</xdr:rowOff>
    </xdr:from>
    <xdr:to>
      <xdr:col>69</xdr:col>
      <xdr:colOff>142875</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類似団体と比較し、児童福祉費に係る扶助費が高い水準となっており、平均を上回る要因の一つとなっています。保育園児童運営委託料などの割合が高く推移している影響により、経常的支出は約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万円増加して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、補助金などの特定財源を活用した</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、経常収支比率は前年度比で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となりました。今後も制度改正等を注視するとともに、適切な給付に努めます。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118835</xdr:rowOff>
    </xdr:from>
    <xdr:to>
      <xdr:col>24</xdr:col>
      <xdr:colOff>25400</xdr:colOff>
      <xdr:row>60</xdr:row>
      <xdr:rowOff>23585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23438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60</xdr:row>
      <xdr:rowOff>23585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234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60</xdr:row>
      <xdr:rowOff>23585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2017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52812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68035</xdr:rowOff>
    </xdr:from>
    <xdr:to>
      <xdr:col>20</xdr:col>
      <xdr:colOff>38100</xdr:colOff>
      <xdr:row>59</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154412</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144235</xdr:rowOff>
    </xdr:from>
    <xdr:to>
      <xdr:col>15</xdr:col>
      <xdr:colOff>149225</xdr:colOff>
      <xdr:row>60</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59162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35378</xdr:rowOff>
    </xdr:from>
    <xdr:to>
      <xdr:col>11</xdr:col>
      <xdr:colOff>60325</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維持補修については</a:t>
          </a:r>
          <a:r>
            <a:rPr kumimoji="1" lang="ja-JP" altLang="en-US" sz="1100">
              <a:solidFill>
                <a:schemeClr val="dk1"/>
              </a:solidFill>
              <a:effectLst/>
              <a:latin typeface="+mn-lt"/>
              <a:ea typeface="+mn-ea"/>
              <a:cs typeface="+mn-cs"/>
            </a:rPr>
            <a:t>各種補助金を活用しているものの</a:t>
          </a:r>
          <a:r>
            <a:rPr kumimoji="1" lang="ja-JP" altLang="ja-JP" sz="1100">
              <a:solidFill>
                <a:schemeClr val="dk1"/>
              </a:solidFill>
              <a:effectLst/>
              <a:latin typeface="+mn-lt"/>
              <a:ea typeface="+mn-ea"/>
              <a:cs typeface="+mn-cs"/>
            </a:rPr>
            <a:t>修繕料の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により、前年度比で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　</a:t>
          </a:r>
          <a:endParaRPr lang="ja-JP" altLang="ja-JP" sz="1400">
            <a:effectLst/>
          </a:endParaRPr>
        </a:p>
        <a:p>
          <a:r>
            <a:rPr kumimoji="1" lang="ja-JP" altLang="ja-JP" sz="1100">
              <a:solidFill>
                <a:schemeClr val="dk1"/>
              </a:solidFill>
              <a:effectLst/>
              <a:latin typeface="+mn-lt"/>
              <a:ea typeface="+mn-ea"/>
              <a:cs typeface="+mn-cs"/>
            </a:rPr>
            <a:t>　また、繰出金については、特定財源の増加</a:t>
          </a:r>
          <a:r>
            <a:rPr kumimoji="1" lang="ja-JP" altLang="en-US" sz="110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各特別会計への繰出金の</a:t>
          </a:r>
          <a:r>
            <a:rPr kumimoji="1" lang="ja-JP" altLang="en-US"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今後、施設の老朽化により上昇していくと見込まれます。財政運営に影響のないよう、年度間での経費の平準化を図るなど計画的な維持管理に努めます。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148772</xdr:rowOff>
    </xdr:from>
    <xdr:to>
      <xdr:col>82</xdr:col>
      <xdr:colOff>107950</xdr:colOff>
      <xdr:row>55</xdr:row>
      <xdr:rowOff>64407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4070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148772</xdr:rowOff>
    </xdr:from>
    <xdr:to>
      <xdr:col>78</xdr:col>
      <xdr:colOff>69850</xdr:colOff>
      <xdr:row>55</xdr:row>
      <xdr:rowOff>53522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53522</xdr:rowOff>
    </xdr:from>
    <xdr:to>
      <xdr:col>73</xdr:col>
      <xdr:colOff>180975</xdr:colOff>
      <xdr:row>56</xdr:row>
      <xdr:rowOff>132443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483272"/>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99785</xdr:rowOff>
    </xdr:from>
    <xdr:to>
      <xdr:col>69</xdr:col>
      <xdr:colOff>92075</xdr:colOff>
      <xdr:row>56</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00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97972</xdr:rowOff>
    </xdr:from>
    <xdr:to>
      <xdr:col>78</xdr:col>
      <xdr:colOff>120650</xdr:colOff>
      <xdr:row>55</xdr:row>
      <xdr:rowOff>28122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38299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48985</xdr:rowOff>
    </xdr:from>
    <xdr:to>
      <xdr:col>65</xdr:col>
      <xdr:colOff>53975</xdr:colOff>
      <xdr:row>56</xdr:row>
      <xdr:rowOff>150585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160762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補助費等に係る経常収支比率については、東京消防庁への事務委託料が主な要因となり、類似団体平均より高い水準にありますが、令和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市町村総合交付金の充当額の減額の影響</a:t>
          </a:r>
          <a:r>
            <a:rPr kumimoji="1" lang="ja-JP" altLang="ja-JP" sz="1100">
              <a:solidFill>
                <a:schemeClr val="dk1"/>
              </a:solidFill>
              <a:effectLst/>
              <a:latin typeface="+mn-lt"/>
              <a:ea typeface="+mn-ea"/>
              <a:cs typeface="+mn-cs"/>
            </a:rPr>
            <a:t>などにより前年度比で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ja-JP" sz="1100">
              <a:solidFill>
                <a:schemeClr val="dk1"/>
              </a:solidFill>
              <a:effectLst/>
              <a:latin typeface="+mn-lt"/>
              <a:ea typeface="+mn-ea"/>
              <a:cs typeface="+mn-cs"/>
            </a:rPr>
            <a:t>　今後も補助金については、制度の在り方や整理統合等を検証し、補助費等の抑制に努めます。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65278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494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133858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4949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92710</xdr:rowOff>
    </xdr:from>
    <xdr:to>
      <xdr:col>73</xdr:col>
      <xdr:colOff>180975</xdr:colOff>
      <xdr:row>37</xdr:row>
      <xdr:rowOff>133858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363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92710</xdr:rowOff>
    </xdr:from>
    <xdr:to>
      <xdr:col>69</xdr:col>
      <xdr:colOff>92075</xdr:colOff>
      <xdr:row>37</xdr:row>
      <xdr:rowOff>101854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4363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公債費に係る経常収支比率は、平成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年度に起債した箱根ケ崎駅西土地区画整理事業債の元金償還が開始となったことにより、令和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年度は前年度比で</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ポイント悪化しました。</a:t>
          </a:r>
          <a:endParaRPr lang="ja-JP" altLang="ja-JP" sz="1400">
            <a:effectLst/>
          </a:endParaRPr>
        </a:p>
        <a:p>
          <a:r>
            <a:rPr kumimoji="1" lang="ja-JP" altLang="ja-JP" sz="1100">
              <a:solidFill>
                <a:schemeClr val="dk1"/>
              </a:solidFill>
              <a:effectLst/>
              <a:latin typeface="+mn-lt"/>
              <a:ea typeface="+mn-ea"/>
              <a:cs typeface="+mn-cs"/>
            </a:rPr>
            <a:t>　類似団体と比較して大幅に平均を下回っており、良好な水準を保っています。　今後も引き続き、地方債に依存しない財政運営を念頭に、公債費の抑制に努めます</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56134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288288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14986</xdr:rowOff>
    </xdr:from>
    <xdr:to>
      <xdr:col>19</xdr:col>
      <xdr:colOff>187325</xdr:colOff>
      <xdr:row>75</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2873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167149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xdr:rowOff>
    </xdr:from>
    <xdr:to>
      <xdr:col>15</xdr:col>
      <xdr:colOff>98425</xdr:colOff>
      <xdr:row>75</xdr:row>
      <xdr:rowOff>14986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27703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10414</xdr:rowOff>
    </xdr:from>
    <xdr:to>
      <xdr:col>11</xdr:col>
      <xdr:colOff>9525</xdr:colOff>
      <xdr:row>75</xdr:row>
      <xdr:rowOff>14986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28691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xdr:rowOff>
    </xdr:from>
    <xdr:to>
      <xdr:col>24</xdr:col>
      <xdr:colOff>76200</xdr:colOff>
      <xdr:row>75</xdr:row>
      <xdr:rowOff>106934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21861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7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135636</xdr:rowOff>
    </xdr:from>
    <xdr:to>
      <xdr:col>15</xdr:col>
      <xdr:colOff>149225</xdr:colOff>
      <xdr:row>75</xdr:row>
      <xdr:rowOff>65786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75963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131064</xdr:rowOff>
    </xdr:from>
    <xdr:to>
      <xdr:col>11</xdr:col>
      <xdr:colOff>60325</xdr:colOff>
      <xdr:row>75</xdr:row>
      <xdr:rowOff>61214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71391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135636</xdr:rowOff>
    </xdr:from>
    <xdr:to>
      <xdr:col>6</xdr:col>
      <xdr:colOff>171450</xdr:colOff>
      <xdr:row>75</xdr:row>
      <xdr:rowOff>65786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人件費については、会計年度任用職員報酬や期末勤勉手当の増加が主な要因となり、経常的経費は約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万円増加しました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保育園児童運営委託料などの割合が高く推移している影響により、経常的支出は約</a:t>
          </a:r>
          <a:r>
            <a:rPr kumimoji="1" lang="en-US" altLang="ja-JP" sz="1100">
              <a:solidFill>
                <a:schemeClr val="dk1"/>
              </a:solidFill>
              <a:effectLst/>
              <a:latin typeface="+mn-lt"/>
              <a:ea typeface="+mn-ea"/>
              <a:cs typeface="+mn-cs"/>
            </a:rPr>
            <a:t>6,800</a:t>
          </a:r>
          <a:r>
            <a:rPr kumimoji="1" lang="ja-JP" altLang="ja-JP" sz="1100">
              <a:solidFill>
                <a:schemeClr val="dk1"/>
              </a:solidFill>
              <a:effectLst/>
              <a:latin typeface="+mn-lt"/>
              <a:ea typeface="+mn-ea"/>
              <a:cs typeface="+mn-cs"/>
            </a:rPr>
            <a:t>万円増加しています。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、その他の経費</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、前年度比で経常的経費が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し、経常的収入が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していることから、全体では前年度比で</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しました。今後も経常経費の削減に努めます。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58420</xdr:rowOff>
    </xdr:from>
    <xdr:to>
      <xdr:col>82</xdr:col>
      <xdr:colOff>107950</xdr:colOff>
      <xdr:row>80</xdr:row>
      <xdr:rowOff>46989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02970"/>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58420</xdr:rowOff>
    </xdr:from>
    <xdr:to>
      <xdr:col>78</xdr:col>
      <xdr:colOff>69850</xdr:colOff>
      <xdr:row>80</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029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62247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9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115570</xdr:rowOff>
    </xdr:from>
    <xdr:to>
      <xdr:col>73</xdr:col>
      <xdr:colOff>180975</xdr:colOff>
      <xdr:row>80</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31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85089</xdr:rowOff>
    </xdr:from>
    <xdr:to>
      <xdr:col>69</xdr:col>
      <xdr:colOff>92075</xdr:colOff>
      <xdr:row>80</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01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167639</xdr:rowOff>
    </xdr:from>
    <xdr:to>
      <xdr:col>82</xdr:col>
      <xdr:colOff>158750</xdr:colOff>
      <xdr:row>80</xdr:row>
      <xdr:rowOff>97789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71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139716</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34289</xdr:rowOff>
    </xdr:from>
    <xdr:to>
      <xdr:col>65</xdr:col>
      <xdr:colOff>53975</xdr:colOff>
      <xdr:row>80</xdr:row>
      <xdr:rowOff>135889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120666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3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9755</xdr:rowOff>
    </xdr:from>
    <xdr:to>
      <xdr:col>29</xdr:col>
      <xdr:colOff>127000</xdr:colOff>
      <xdr:row>17</xdr:row>
      <xdr:rowOff>30068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72030"/>
          <a:ext cx="647700" cy="2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15092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7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30068</xdr:rowOff>
    </xdr:from>
    <xdr:to>
      <xdr:col>26</xdr:col>
      <xdr:colOff>50800</xdr:colOff>
      <xdr:row>17</xdr:row>
      <xdr:rowOff>53157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92343"/>
          <a:ext cx="698500" cy="23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53157</xdr:rowOff>
    </xdr:from>
    <xdr:to>
      <xdr:col>22</xdr:col>
      <xdr:colOff>114300</xdr:colOff>
      <xdr:row>17</xdr:row>
      <xdr:rowOff>87202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15432"/>
          <a:ext cx="698500" cy="34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3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87202</xdr:rowOff>
    </xdr:from>
    <xdr:to>
      <xdr:col>18</xdr:col>
      <xdr:colOff>177800</xdr:colOff>
      <xdr:row>17</xdr:row>
      <xdr:rowOff>118814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9477"/>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17345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22472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130405</xdr:rowOff>
    </xdr:from>
    <xdr:to>
      <xdr:col>29</xdr:col>
      <xdr:colOff>177800</xdr:colOff>
      <xdr:row>17</xdr:row>
      <xdr:rowOff>60555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21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146932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6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150718</xdr:rowOff>
    </xdr:from>
    <xdr:to>
      <xdr:col>26</xdr:col>
      <xdr:colOff>101600</xdr:colOff>
      <xdr:row>17</xdr:row>
      <xdr:rowOff>80868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41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91045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10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2357</xdr:rowOff>
    </xdr:from>
    <xdr:to>
      <xdr:col>22</xdr:col>
      <xdr:colOff>165100</xdr:colOff>
      <xdr:row>17</xdr:row>
      <xdr:rowOff>103957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64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114134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3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36402</xdr:rowOff>
    </xdr:from>
    <xdr:to>
      <xdr:col>19</xdr:col>
      <xdr:colOff>38100</xdr:colOff>
      <xdr:row>17</xdr:row>
      <xdr:rowOff>138002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8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148179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6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68014</xdr:rowOff>
    </xdr:from>
    <xdr:to>
      <xdr:col>15</xdr:col>
      <xdr:colOff>101600</xdr:colOff>
      <xdr:row>17</xdr:row>
      <xdr:rowOff>169614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3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8341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9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11595</xdr:rowOff>
    </xdr:from>
    <xdr:to>
      <xdr:col>29</xdr:col>
      <xdr:colOff>127000</xdr:colOff>
      <xdr:row>37</xdr:row>
      <xdr:rowOff>28835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36295"/>
          <a:ext cx="647700" cy="17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11595</xdr:rowOff>
    </xdr:from>
    <xdr:to>
      <xdr:col>26</xdr:col>
      <xdr:colOff>50800</xdr:colOff>
      <xdr:row>37</xdr:row>
      <xdr:rowOff>13386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36295"/>
          <a:ext cx="698500" cy="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13386</xdr:rowOff>
    </xdr:from>
    <xdr:to>
      <xdr:col>22</xdr:col>
      <xdr:colOff>114300</xdr:colOff>
      <xdr:row>37</xdr:row>
      <xdr:rowOff>46133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38086"/>
          <a:ext cx="698500" cy="32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21368</xdr:rowOff>
    </xdr:from>
    <xdr:to>
      <xdr:col>18</xdr:col>
      <xdr:colOff>177800</xdr:colOff>
      <xdr:row>37</xdr:row>
      <xdr:rowOff>46133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46068"/>
          <a:ext cx="698500" cy="24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149485</xdr:rowOff>
    </xdr:from>
    <xdr:to>
      <xdr:col>29</xdr:col>
      <xdr:colOff>177800</xdr:colOff>
      <xdr:row>37</xdr:row>
      <xdr:rowOff>79635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121562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132245</xdr:rowOff>
    </xdr:from>
    <xdr:to>
      <xdr:col>26</xdr:col>
      <xdr:colOff>101600</xdr:colOff>
      <xdr:row>37</xdr:row>
      <xdr:rowOff>62395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85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47172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7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134036</xdr:rowOff>
    </xdr:from>
    <xdr:to>
      <xdr:col>22</xdr:col>
      <xdr:colOff>165100</xdr:colOff>
      <xdr:row>37</xdr:row>
      <xdr:rowOff>64186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8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48963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166783</xdr:rowOff>
    </xdr:from>
    <xdr:to>
      <xdr:col>19</xdr:col>
      <xdr:colOff>38100</xdr:colOff>
      <xdr:row>37</xdr:row>
      <xdr:rowOff>96933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81710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06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142018</xdr:rowOff>
    </xdr:from>
    <xdr:to>
      <xdr:col>15</xdr:col>
      <xdr:colOff>101600</xdr:colOff>
      <xdr:row>37</xdr:row>
      <xdr:rowOff>72168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56945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8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101105</xdr:rowOff>
    </xdr:from>
    <xdr:to>
      <xdr:col>24</xdr:col>
      <xdr:colOff>63500</xdr:colOff>
      <xdr:row>35</xdr:row>
      <xdr:rowOff>126193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1855"/>
          <a:ext cx="838200" cy="2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126193</xdr:rowOff>
    </xdr:from>
    <xdr:to>
      <xdr:col>19</xdr:col>
      <xdr:colOff>177800</xdr:colOff>
      <xdr:row>35</xdr:row>
      <xdr:rowOff>151016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26943"/>
          <a:ext cx="889000" cy="2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123048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151016</xdr:rowOff>
    </xdr:from>
    <xdr:to>
      <xdr:col>15</xdr:col>
      <xdr:colOff>50800</xdr:colOff>
      <xdr:row>36</xdr:row>
      <xdr:rowOff>96704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1766"/>
          <a:ext cx="889000" cy="11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149604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96704</xdr:rowOff>
    </xdr:from>
    <xdr:to>
      <xdr:col>10</xdr:col>
      <xdr:colOff>114300</xdr:colOff>
      <xdr:row>36</xdr:row>
      <xdr:rowOff>133623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8904"/>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108380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115162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50305</xdr:rowOff>
    </xdr:from>
    <xdr:to>
      <xdr:col>24</xdr:col>
      <xdr:colOff>114300</xdr:colOff>
      <xdr:row>35</xdr:row>
      <xdr:rowOff>151905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73182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75393</xdr:rowOff>
    </xdr:from>
    <xdr:to>
      <xdr:col>20</xdr:col>
      <xdr:colOff>38100</xdr:colOff>
      <xdr:row>36</xdr:row>
      <xdr:rowOff>5543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22070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100216</xdr:rowOff>
    </xdr:from>
    <xdr:to>
      <xdr:col>15</xdr:col>
      <xdr:colOff>101600</xdr:colOff>
      <xdr:row>36</xdr:row>
      <xdr:rowOff>30366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46893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7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45904</xdr:rowOff>
    </xdr:from>
    <xdr:to>
      <xdr:col>10</xdr:col>
      <xdr:colOff>165100</xdr:colOff>
      <xdr:row>36</xdr:row>
      <xdr:rowOff>147504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164031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82823</xdr:rowOff>
    </xdr:from>
    <xdr:to>
      <xdr:col>6</xdr:col>
      <xdr:colOff>38100</xdr:colOff>
      <xdr:row>37</xdr:row>
      <xdr:rowOff>12973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29500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46720</xdr:rowOff>
    </xdr:from>
    <xdr:to>
      <xdr:col>24</xdr:col>
      <xdr:colOff>63500</xdr:colOff>
      <xdr:row>57</xdr:row>
      <xdr:rowOff>90201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19370"/>
          <a:ext cx="8382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133331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90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46720</xdr:rowOff>
    </xdr:from>
    <xdr:to>
      <xdr:col>19</xdr:col>
      <xdr:colOff>177800</xdr:colOff>
      <xdr:row>57</xdr:row>
      <xdr:rowOff>115102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19370"/>
          <a:ext cx="889000" cy="6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100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22527</xdr:rowOff>
    </xdr:from>
    <xdr:to>
      <xdr:col>15</xdr:col>
      <xdr:colOff>50800</xdr:colOff>
      <xdr:row>57</xdr:row>
      <xdr:rowOff>115102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95177"/>
          <a:ext cx="889000" cy="9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100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22527</xdr:rowOff>
    </xdr:from>
    <xdr:to>
      <xdr:col>10</xdr:col>
      <xdr:colOff>114300</xdr:colOff>
      <xdr:row>58</xdr:row>
      <xdr:rowOff>14801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95177"/>
          <a:ext cx="889000" cy="16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2572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1011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171187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1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39401</xdr:rowOff>
    </xdr:from>
    <xdr:to>
      <xdr:col>24</xdr:col>
      <xdr:colOff>114300</xdr:colOff>
      <xdr:row>57</xdr:row>
      <xdr:rowOff>141001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62278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167370</xdr:rowOff>
    </xdr:from>
    <xdr:to>
      <xdr:col>20</xdr:col>
      <xdr:colOff>38100</xdr:colOff>
      <xdr:row>57</xdr:row>
      <xdr:rowOff>97520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114047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4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64302</xdr:rowOff>
    </xdr:from>
    <xdr:to>
      <xdr:col>15</xdr:col>
      <xdr:colOff>101600</xdr:colOff>
      <xdr:row>57</xdr:row>
      <xdr:rowOff>165902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1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143177</xdr:rowOff>
    </xdr:from>
    <xdr:to>
      <xdr:col>10</xdr:col>
      <xdr:colOff>165100</xdr:colOff>
      <xdr:row>57</xdr:row>
      <xdr:rowOff>73327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89854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135451</xdr:rowOff>
    </xdr:from>
    <xdr:to>
      <xdr:col>6</xdr:col>
      <xdr:colOff>38100</xdr:colOff>
      <xdr:row>58</xdr:row>
      <xdr:rowOff>65601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82128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46431</xdr:rowOff>
    </xdr:from>
    <xdr:to>
      <xdr:col>24</xdr:col>
      <xdr:colOff>63500</xdr:colOff>
      <xdr:row>78</xdr:row>
      <xdr:rowOff>63667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95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60055</xdr:rowOff>
    </xdr:from>
    <xdr:to>
      <xdr:col>19</xdr:col>
      <xdr:colOff>177800</xdr:colOff>
      <xdr:row>78</xdr:row>
      <xdr:rowOff>63667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33155"/>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60055</xdr:rowOff>
    </xdr:from>
    <xdr:to>
      <xdr:col>15</xdr:col>
      <xdr:colOff>50800</xdr:colOff>
      <xdr:row>78</xdr:row>
      <xdr:rowOff>68514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33155"/>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64719</xdr:rowOff>
    </xdr:from>
    <xdr:to>
      <xdr:col>10</xdr:col>
      <xdr:colOff>114300</xdr:colOff>
      <xdr:row>78</xdr:row>
      <xdr:rowOff>68514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3781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42115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167081</xdr:rowOff>
    </xdr:from>
    <xdr:to>
      <xdr:col>24</xdr:col>
      <xdr:colOff>114300</xdr:colOff>
      <xdr:row>78</xdr:row>
      <xdr:rowOff>97231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82008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8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12867</xdr:rowOff>
    </xdr:from>
    <xdr:to>
      <xdr:col>20</xdr:col>
      <xdr:colOff>38100</xdr:colOff>
      <xdr:row>78</xdr:row>
      <xdr:rowOff>114467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105594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7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9255</xdr:rowOff>
    </xdr:from>
    <xdr:to>
      <xdr:col>15</xdr:col>
      <xdr:colOff>101600</xdr:colOff>
      <xdr:row>78</xdr:row>
      <xdr:rowOff>110855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8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101982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7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17714</xdr:rowOff>
    </xdr:from>
    <xdr:to>
      <xdr:col>10</xdr:col>
      <xdr:colOff>165100</xdr:colOff>
      <xdr:row>78</xdr:row>
      <xdr:rowOff>119314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110441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8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13919</xdr:rowOff>
    </xdr:from>
    <xdr:to>
      <xdr:col>6</xdr:col>
      <xdr:colOff>38100</xdr:colOff>
      <xdr:row>78</xdr:row>
      <xdr:rowOff>115519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26107</xdr:rowOff>
    </xdr:from>
    <xdr:to>
      <xdr:col>24</xdr:col>
      <xdr:colOff>63500</xdr:colOff>
      <xdr:row>94</xdr:row>
      <xdr:rowOff>59232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142407"/>
          <a:ext cx="838200" cy="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73151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26107</xdr:rowOff>
    </xdr:from>
    <xdr:to>
      <xdr:col>19</xdr:col>
      <xdr:colOff>177800</xdr:colOff>
      <xdr:row>95</xdr:row>
      <xdr:rowOff>24975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142407"/>
          <a:ext cx="889000" cy="17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55494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34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24975</xdr:rowOff>
    </xdr:from>
    <xdr:to>
      <xdr:col>15</xdr:col>
      <xdr:colOff>50800</xdr:colOff>
      <xdr:row>95</xdr:row>
      <xdr:rowOff>94622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12725"/>
          <a:ext cx="889000" cy="6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155599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94622</xdr:rowOff>
    </xdr:from>
    <xdr:to>
      <xdr:col>10</xdr:col>
      <xdr:colOff>114300</xdr:colOff>
      <xdr:row>95</xdr:row>
      <xdr:rowOff>144859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382372"/>
          <a:ext cx="889000" cy="5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31557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70745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0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8432</xdr:rowOff>
    </xdr:from>
    <xdr:to>
      <xdr:col>24</xdr:col>
      <xdr:colOff>114300</xdr:colOff>
      <xdr:row>94</xdr:row>
      <xdr:rowOff>110032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31309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7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146757</xdr:rowOff>
    </xdr:from>
    <xdr:to>
      <xdr:col>20</xdr:col>
      <xdr:colOff>38100</xdr:colOff>
      <xdr:row>94</xdr:row>
      <xdr:rowOff>76907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93434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66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145625</xdr:rowOff>
    </xdr:from>
    <xdr:to>
      <xdr:col>15</xdr:col>
      <xdr:colOff>101600</xdr:colOff>
      <xdr:row>95</xdr:row>
      <xdr:rowOff>75775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26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92302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03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43822</xdr:rowOff>
    </xdr:from>
    <xdr:to>
      <xdr:col>10</xdr:col>
      <xdr:colOff>165100</xdr:colOff>
      <xdr:row>95</xdr:row>
      <xdr:rowOff>145422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161949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0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94059</xdr:rowOff>
    </xdr:from>
    <xdr:to>
      <xdr:col>6</xdr:col>
      <xdr:colOff>38100</xdr:colOff>
      <xdr:row>96</xdr:row>
      <xdr:rowOff>24209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40736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21764</xdr:rowOff>
    </xdr:from>
    <xdr:to>
      <xdr:col>54</xdr:col>
      <xdr:colOff>189865</xdr:colOff>
      <xdr:row>40</xdr:row>
      <xdr:rowOff>5044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08164"/>
          <a:ext cx="1270" cy="135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8871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86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5044</xdr:rowOff>
    </xdr:from>
    <xdr:to>
      <xdr:col>55</xdr:col>
      <xdr:colOff>88900</xdr:colOff>
      <xdr:row>40</xdr:row>
      <xdr:rowOff>5044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86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139891</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8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21764</xdr:rowOff>
    </xdr:from>
    <xdr:to>
      <xdr:col>55</xdr:col>
      <xdr:colOff>88900</xdr:colOff>
      <xdr:row>32</xdr:row>
      <xdr:rowOff>21764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0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131568</xdr:rowOff>
    </xdr:from>
    <xdr:to>
      <xdr:col>55</xdr:col>
      <xdr:colOff>0</xdr:colOff>
      <xdr:row>36</xdr:row>
      <xdr:rowOff>147788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303768"/>
          <a:ext cx="838200" cy="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60524</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40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82097</xdr:rowOff>
    </xdr:from>
    <xdr:to>
      <xdr:col>55</xdr:col>
      <xdr:colOff>50800</xdr:colOff>
      <xdr:row>38</xdr:row>
      <xdr:rowOff>12247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111898</xdr:rowOff>
    </xdr:from>
    <xdr:to>
      <xdr:col>50</xdr:col>
      <xdr:colOff>114300</xdr:colOff>
      <xdr:row>36</xdr:row>
      <xdr:rowOff>147788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255398"/>
          <a:ext cx="889000" cy="106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124235</xdr:rowOff>
    </xdr:from>
    <xdr:to>
      <xdr:col>50</xdr:col>
      <xdr:colOff>165100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45512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111898</xdr:rowOff>
    </xdr:from>
    <xdr:to>
      <xdr:col>45</xdr:col>
      <xdr:colOff>177800</xdr:colOff>
      <xdr:row>37</xdr:row>
      <xdr:rowOff>130382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255398"/>
          <a:ext cx="889000" cy="12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66443</xdr:rowOff>
    </xdr:from>
    <xdr:to>
      <xdr:col>46</xdr:col>
      <xdr:colOff>38100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159170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129184</xdr:rowOff>
    </xdr:from>
    <xdr:to>
      <xdr:col>41</xdr:col>
      <xdr:colOff>50800</xdr:colOff>
      <xdr:row>37</xdr:row>
      <xdr:rowOff>130382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472834"/>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50528</xdr:rowOff>
    </xdr:from>
    <xdr:to>
      <xdr:col>41</xdr:col>
      <xdr:colOff>101600</xdr:colOff>
      <xdr:row>38</xdr:row>
      <xdr:rowOff>152128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143255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56384</xdr:rowOff>
    </xdr:from>
    <xdr:to>
      <xdr:col>36</xdr:col>
      <xdr:colOff>165100</xdr:colOff>
      <xdr:row>38</xdr:row>
      <xdr:rowOff>157984</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149111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66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80768</xdr:rowOff>
    </xdr:from>
    <xdr:to>
      <xdr:col>55</xdr:col>
      <xdr:colOff>50800</xdr:colOff>
      <xdr:row>37</xdr:row>
      <xdr:rowOff>10918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25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103645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96988</xdr:rowOff>
    </xdr:from>
    <xdr:to>
      <xdr:col>50</xdr:col>
      <xdr:colOff>165100</xdr:colOff>
      <xdr:row>37</xdr:row>
      <xdr:rowOff>27138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6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43665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0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61098</xdr:rowOff>
    </xdr:from>
    <xdr:to>
      <xdr:col>46</xdr:col>
      <xdr:colOff>38100</xdr:colOff>
      <xdr:row>30</xdr:row>
      <xdr:rowOff>162698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20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7775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497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79582</xdr:rowOff>
    </xdr:from>
    <xdr:to>
      <xdr:col>41</xdr:col>
      <xdr:colOff>101600</xdr:colOff>
      <xdr:row>38</xdr:row>
      <xdr:rowOff>9732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4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26259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19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78384</xdr:rowOff>
    </xdr:from>
    <xdr:to>
      <xdr:col>36</xdr:col>
      <xdr:colOff>165100</xdr:colOff>
      <xdr:row>38</xdr:row>
      <xdr:rowOff>8534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2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25061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19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58334</xdr:rowOff>
    </xdr:from>
    <xdr:to>
      <xdr:col>55</xdr:col>
      <xdr:colOff>0</xdr:colOff>
      <xdr:row>57</xdr:row>
      <xdr:rowOff>21567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59534"/>
          <a:ext cx="838200" cy="13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155544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56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168321</xdr:rowOff>
    </xdr:from>
    <xdr:to>
      <xdr:col>50</xdr:col>
      <xdr:colOff>114300</xdr:colOff>
      <xdr:row>56</xdr:row>
      <xdr:rowOff>58334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98071"/>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151252</xdr:rowOff>
    </xdr:from>
    <xdr:to>
      <xdr:col>45</xdr:col>
      <xdr:colOff>177800</xdr:colOff>
      <xdr:row>55</xdr:row>
      <xdr:rowOff>168321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238102"/>
          <a:ext cx="889000" cy="35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151252</xdr:rowOff>
    </xdr:from>
    <xdr:to>
      <xdr:col>41</xdr:col>
      <xdr:colOff>50800</xdr:colOff>
      <xdr:row>54</xdr:row>
      <xdr:rowOff>167947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238102"/>
          <a:ext cx="889000" cy="1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38645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8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68188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8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142217</xdr:rowOff>
    </xdr:from>
    <xdr:to>
      <xdr:col>55</xdr:col>
      <xdr:colOff>50800</xdr:colOff>
      <xdr:row>57</xdr:row>
      <xdr:rowOff>72367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165094</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5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7534</xdr:rowOff>
    </xdr:from>
    <xdr:to>
      <xdr:col>50</xdr:col>
      <xdr:colOff>165100</xdr:colOff>
      <xdr:row>56</xdr:row>
      <xdr:rowOff>109134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125661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8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117521</xdr:rowOff>
    </xdr:from>
    <xdr:to>
      <xdr:col>46</xdr:col>
      <xdr:colOff>38100</xdr:colOff>
      <xdr:row>56</xdr:row>
      <xdr:rowOff>47671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64198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2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100452</xdr:rowOff>
    </xdr:from>
    <xdr:to>
      <xdr:col>41</xdr:col>
      <xdr:colOff>101600</xdr:colOff>
      <xdr:row>54</xdr:row>
      <xdr:rowOff>30602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18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47129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896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117147</xdr:rowOff>
    </xdr:from>
    <xdr:to>
      <xdr:col>36</xdr:col>
      <xdr:colOff>165100</xdr:colOff>
      <xdr:row>55</xdr:row>
      <xdr:rowOff>47297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37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63824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15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152369</xdr:rowOff>
    </xdr:from>
    <xdr:to>
      <xdr:col>55</xdr:col>
      <xdr:colOff>0</xdr:colOff>
      <xdr:row>79</xdr:row>
      <xdr:rowOff>11340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5469"/>
          <a:ext cx="838200" cy="3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11340</xdr:rowOff>
    </xdr:from>
    <xdr:to>
      <xdr:col>50</xdr:col>
      <xdr:colOff>114300</xdr:colOff>
      <xdr:row>79</xdr:row>
      <xdr:rowOff>41287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5890"/>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39288</xdr:rowOff>
    </xdr:from>
    <xdr:to>
      <xdr:col>45</xdr:col>
      <xdr:colOff>177800</xdr:colOff>
      <xdr:row>79</xdr:row>
      <xdr:rowOff>41287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83838"/>
          <a:ext cx="889000" cy="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39288</xdr:rowOff>
    </xdr:from>
    <xdr:to>
      <xdr:col>41</xdr:col>
      <xdr:colOff>50800</xdr:colOff>
      <xdr:row>79</xdr:row>
      <xdr:rowOff>39345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83838"/>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101569</xdr:rowOff>
    </xdr:from>
    <xdr:to>
      <xdr:col>55</xdr:col>
      <xdr:colOff>50800</xdr:colOff>
      <xdr:row>79</xdr:row>
      <xdr:rowOff>31719</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16496</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131990</xdr:rowOff>
    </xdr:from>
    <xdr:to>
      <xdr:col>50</xdr:col>
      <xdr:colOff>165100</xdr:colOff>
      <xdr:row>79</xdr:row>
      <xdr:rowOff>62140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53267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161937</xdr:rowOff>
    </xdr:from>
    <xdr:to>
      <xdr:col>46</xdr:col>
      <xdr:colOff>38100</xdr:colOff>
      <xdr:row>79</xdr:row>
      <xdr:rowOff>92087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83214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61017" y="1362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159938</xdr:rowOff>
    </xdr:from>
    <xdr:to>
      <xdr:col>41</xdr:col>
      <xdr:colOff>101600</xdr:colOff>
      <xdr:row>79</xdr:row>
      <xdr:rowOff>90088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81215</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72017" y="1362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159995</xdr:rowOff>
    </xdr:from>
    <xdr:to>
      <xdr:col>36</xdr:col>
      <xdr:colOff>165100</xdr:colOff>
      <xdr:row>79</xdr:row>
      <xdr:rowOff>90145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81272</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83017" y="1362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26670</xdr:rowOff>
    </xdr:from>
    <xdr:to>
      <xdr:col>54</xdr:col>
      <xdr:colOff>189865</xdr:colOff>
      <xdr:row>98</xdr:row>
      <xdr:rowOff>170625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800070"/>
          <a:ext cx="1270" cy="117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3002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170625</xdr:rowOff>
    </xdr:from>
    <xdr:to>
      <xdr:col>55</xdr:col>
      <xdr:colOff>88900</xdr:colOff>
      <xdr:row>98</xdr:row>
      <xdr:rowOff>170625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144797</xdr:rowOff>
    </xdr:from>
    <xdr:ext cx="534377"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7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26670</xdr:rowOff>
    </xdr:from>
    <xdr:to>
      <xdr:col>55</xdr:col>
      <xdr:colOff>88900</xdr:colOff>
      <xdr:row>92</xdr:row>
      <xdr:rowOff>26670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800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32195</xdr:rowOff>
    </xdr:from>
    <xdr:to>
      <xdr:col>55</xdr:col>
      <xdr:colOff>0</xdr:colOff>
      <xdr:row>97</xdr:row>
      <xdr:rowOff>7175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319945"/>
          <a:ext cx="838200" cy="3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157903</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17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8026</xdr:rowOff>
    </xdr:from>
    <xdr:to>
      <xdr:col>55</xdr:col>
      <xdr:colOff>50800</xdr:colOff>
      <xdr:row>97</xdr:row>
      <xdr:rowOff>109626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76645</xdr:rowOff>
    </xdr:from>
    <xdr:to>
      <xdr:col>50</xdr:col>
      <xdr:colOff>114300</xdr:colOff>
      <xdr:row>95</xdr:row>
      <xdr:rowOff>32195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192945"/>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3505</xdr:rowOff>
    </xdr:from>
    <xdr:to>
      <xdr:col>50</xdr:col>
      <xdr:colOff>165100</xdr:colOff>
      <xdr:row>97</xdr:row>
      <xdr:rowOff>105105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3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96232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72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2299</xdr:rowOff>
    </xdr:from>
    <xdr:to>
      <xdr:col>45</xdr:col>
      <xdr:colOff>177800</xdr:colOff>
      <xdr:row>94</xdr:row>
      <xdr:rowOff>76645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5604249"/>
          <a:ext cx="889000" cy="5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137770</xdr:rowOff>
    </xdr:from>
    <xdr:to>
      <xdr:col>46</xdr:col>
      <xdr:colOff>38100</xdr:colOff>
      <xdr:row>97</xdr:row>
      <xdr:rowOff>67920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59047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8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2299</xdr:rowOff>
    </xdr:from>
    <xdr:to>
      <xdr:col>41</xdr:col>
      <xdr:colOff>50800</xdr:colOff>
      <xdr:row>93</xdr:row>
      <xdr:rowOff>16078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5604249"/>
          <a:ext cx="889000" cy="3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135586</xdr:rowOff>
    </xdr:from>
    <xdr:to>
      <xdr:col>41</xdr:col>
      <xdr:colOff>101600</xdr:colOff>
      <xdr:row>97</xdr:row>
      <xdr:rowOff>65736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56863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38227</xdr:rowOff>
    </xdr:from>
    <xdr:to>
      <xdr:col>36</xdr:col>
      <xdr:colOff>165100</xdr:colOff>
      <xdr:row>97</xdr:row>
      <xdr:rowOff>139827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130954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127825</xdr:rowOff>
    </xdr:from>
    <xdr:to>
      <xdr:col>55</xdr:col>
      <xdr:colOff>50800</xdr:colOff>
      <xdr:row>97</xdr:row>
      <xdr:rowOff>57975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8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150702</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152845</xdr:rowOff>
    </xdr:from>
    <xdr:to>
      <xdr:col>50</xdr:col>
      <xdr:colOff>165100</xdr:colOff>
      <xdr:row>95</xdr:row>
      <xdr:rowOff>82995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99522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4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25845</xdr:rowOff>
    </xdr:from>
    <xdr:to>
      <xdr:col>46</xdr:col>
      <xdr:colOff>38100</xdr:colOff>
      <xdr:row>94</xdr:row>
      <xdr:rowOff>127445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1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143972</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59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122949</xdr:rowOff>
    </xdr:from>
    <xdr:to>
      <xdr:col>41</xdr:col>
      <xdr:colOff>101600</xdr:colOff>
      <xdr:row>91</xdr:row>
      <xdr:rowOff>53099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55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69626</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53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136728</xdr:rowOff>
    </xdr:from>
    <xdr:to>
      <xdr:col>36</xdr:col>
      <xdr:colOff>165100</xdr:colOff>
      <xdr:row>93</xdr:row>
      <xdr:rowOff>66878</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59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83405</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568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134654</xdr:rowOff>
    </xdr:from>
    <xdr:to>
      <xdr:col>85</xdr:col>
      <xdr:colOff>127000</xdr:colOff>
      <xdr:row>77</xdr:row>
      <xdr:rowOff>163850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36304"/>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163850</xdr:rowOff>
    </xdr:from>
    <xdr:to>
      <xdr:col>81</xdr:col>
      <xdr:colOff>50800</xdr:colOff>
      <xdr:row>78</xdr:row>
      <xdr:rowOff>11602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365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11602</xdr:rowOff>
    </xdr:from>
    <xdr:to>
      <xdr:col>76</xdr:col>
      <xdr:colOff>114300</xdr:colOff>
      <xdr:row>78</xdr:row>
      <xdr:rowOff>22396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384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22396</xdr:rowOff>
    </xdr:from>
    <xdr:to>
      <xdr:col>71</xdr:col>
      <xdr:colOff>177800</xdr:colOff>
      <xdr:row>78</xdr:row>
      <xdr:rowOff>24208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95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83854</xdr:rowOff>
    </xdr:from>
    <xdr:to>
      <xdr:col>85</xdr:col>
      <xdr:colOff>177800</xdr:colOff>
      <xdr:row>78</xdr:row>
      <xdr:rowOff>14004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8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62281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6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113050</xdr:rowOff>
    </xdr:from>
    <xdr:to>
      <xdr:col>81</xdr:col>
      <xdr:colOff>101600</xdr:colOff>
      <xdr:row>78</xdr:row>
      <xdr:rowOff>43200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34327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132252</xdr:rowOff>
    </xdr:from>
    <xdr:to>
      <xdr:col>76</xdr:col>
      <xdr:colOff>165100</xdr:colOff>
      <xdr:row>78</xdr:row>
      <xdr:rowOff>62402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53529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143046</xdr:rowOff>
    </xdr:from>
    <xdr:to>
      <xdr:col>72</xdr:col>
      <xdr:colOff>38100</xdr:colOff>
      <xdr:row>78</xdr:row>
      <xdr:rowOff>73196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34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64323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3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144858</xdr:rowOff>
    </xdr:from>
    <xdr:to>
      <xdr:col>67</xdr:col>
      <xdr:colOff>101600</xdr:colOff>
      <xdr:row>78</xdr:row>
      <xdr:rowOff>75008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4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66135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141332</xdr:rowOff>
    </xdr:from>
    <xdr:to>
      <xdr:col>85</xdr:col>
      <xdr:colOff>127000</xdr:colOff>
      <xdr:row>98</xdr:row>
      <xdr:rowOff>13805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71982"/>
          <a:ext cx="8382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128894</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5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141332</xdr:rowOff>
    </xdr:from>
    <xdr:to>
      <xdr:col>81</xdr:col>
      <xdr:colOff>50800</xdr:colOff>
      <xdr:row>98</xdr:row>
      <xdr:rowOff>45842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71982"/>
          <a:ext cx="889000" cy="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57831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45842</xdr:rowOff>
    </xdr:from>
    <xdr:to>
      <xdr:col>76</xdr:col>
      <xdr:colOff>114300</xdr:colOff>
      <xdr:row>98</xdr:row>
      <xdr:rowOff>62365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47942"/>
          <a:ext cx="889000" cy="1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104991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62365</xdr:rowOff>
    </xdr:from>
    <xdr:to>
      <xdr:col>71</xdr:col>
      <xdr:colOff>177800</xdr:colOff>
      <xdr:row>98</xdr:row>
      <xdr:rowOff>65277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64465"/>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124902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134455</xdr:rowOff>
    </xdr:from>
    <xdr:to>
      <xdr:col>85</xdr:col>
      <xdr:colOff>177800</xdr:colOff>
      <xdr:row>98</xdr:row>
      <xdr:rowOff>64605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6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93832</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90532</xdr:rowOff>
    </xdr:from>
    <xdr:to>
      <xdr:col>81</xdr:col>
      <xdr:colOff>101600</xdr:colOff>
      <xdr:row>98</xdr:row>
      <xdr:rowOff>20682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37209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9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166492</xdr:rowOff>
    </xdr:from>
    <xdr:to>
      <xdr:col>76</xdr:col>
      <xdr:colOff>165100</xdr:colOff>
      <xdr:row>98</xdr:row>
      <xdr:rowOff>96642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113169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11565</xdr:rowOff>
    </xdr:from>
    <xdr:to>
      <xdr:col>72</xdr:col>
      <xdr:colOff>38100</xdr:colOff>
      <xdr:row>98</xdr:row>
      <xdr:rowOff>113165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129692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14477</xdr:rowOff>
    </xdr:from>
    <xdr:to>
      <xdr:col>67</xdr:col>
      <xdr:colOff>101600</xdr:colOff>
      <xdr:row>98</xdr:row>
      <xdr:rowOff>116077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1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107204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0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45882</xdr:rowOff>
    </xdr:from>
    <xdr:to>
      <xdr:col>116</xdr:col>
      <xdr:colOff>63500</xdr:colOff>
      <xdr:row>38</xdr:row>
      <xdr:rowOff>25949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218082"/>
          <a:ext cx="838200" cy="3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132750</xdr:rowOff>
    </xdr:from>
    <xdr:to>
      <xdr:col>111</xdr:col>
      <xdr:colOff>177800</xdr:colOff>
      <xdr:row>36</xdr:row>
      <xdr:rowOff>45882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13350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14932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53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132750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9545300" y="6133500"/>
          <a:ext cx="889000" cy="52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15115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5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146599</xdr:rowOff>
    </xdr:from>
    <xdr:to>
      <xdr:col>116</xdr:col>
      <xdr:colOff>114300</xdr:colOff>
      <xdr:row>38</xdr:row>
      <xdr:rowOff>76749</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49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61526</xdr:rowOff>
    </xdr:from>
    <xdr:ext cx="469744"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0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166532</xdr:rowOff>
    </xdr:from>
    <xdr:to>
      <xdr:col>112</xdr:col>
      <xdr:colOff>38100</xdr:colOff>
      <xdr:row>36</xdr:row>
      <xdr:rowOff>96682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1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113209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59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81950</xdr:rowOff>
    </xdr:from>
    <xdr:to>
      <xdr:col>107</xdr:col>
      <xdr:colOff>101600</xdr:colOff>
      <xdr:row>36</xdr:row>
      <xdr:rowOff>12100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0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28627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199428" y="58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1036</xdr:rowOff>
    </xdr:from>
    <xdr:to>
      <xdr:col>116</xdr:col>
      <xdr:colOff>63500</xdr:colOff>
      <xdr:row>77</xdr:row>
      <xdr:rowOff>52432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202686"/>
          <a:ext cx="838200" cy="5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148614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78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34220</xdr:rowOff>
    </xdr:from>
    <xdr:to>
      <xdr:col>111</xdr:col>
      <xdr:colOff>177800</xdr:colOff>
      <xdr:row>77</xdr:row>
      <xdr:rowOff>52432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235870"/>
          <a:ext cx="889000" cy="1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157398</xdr:rowOff>
    </xdr:from>
    <xdr:to>
      <xdr:col>107</xdr:col>
      <xdr:colOff>50800</xdr:colOff>
      <xdr:row>77</xdr:row>
      <xdr:rowOff>34220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16148"/>
          <a:ext cx="889000" cy="2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157398</xdr:rowOff>
    </xdr:from>
    <xdr:to>
      <xdr:col>102</xdr:col>
      <xdr:colOff>114300</xdr:colOff>
      <xdr:row>76</xdr:row>
      <xdr:rowOff>62433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16148"/>
          <a:ext cx="889000" cy="7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41933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121686</xdr:rowOff>
    </xdr:from>
    <xdr:to>
      <xdr:col>116</xdr:col>
      <xdr:colOff>114300</xdr:colOff>
      <xdr:row>77</xdr:row>
      <xdr:rowOff>51836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15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144563</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1632</xdr:rowOff>
    </xdr:from>
    <xdr:to>
      <xdr:col>112</xdr:col>
      <xdr:colOff>38100</xdr:colOff>
      <xdr:row>77</xdr:row>
      <xdr:rowOff>103232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119759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97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154870</xdr:rowOff>
    </xdr:from>
    <xdr:to>
      <xdr:col>107</xdr:col>
      <xdr:colOff>101600</xdr:colOff>
      <xdr:row>77</xdr:row>
      <xdr:rowOff>85020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101547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106597</xdr:rowOff>
    </xdr:from>
    <xdr:to>
      <xdr:col>102</xdr:col>
      <xdr:colOff>165100</xdr:colOff>
      <xdr:row>76</xdr:row>
      <xdr:rowOff>36748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53274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11633</xdr:rowOff>
    </xdr:from>
    <xdr:to>
      <xdr:col>98</xdr:col>
      <xdr:colOff>38100</xdr:colOff>
      <xdr:row>76</xdr:row>
      <xdr:rowOff>113233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4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129760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主な構成要素である物件費は、住民一人当たり</a:t>
          </a:r>
          <a:r>
            <a:rPr kumimoji="1" lang="en-US" altLang="ja-JP" sz="1100">
              <a:solidFill>
                <a:schemeClr val="dk1"/>
              </a:solidFill>
              <a:effectLst/>
              <a:latin typeface="+mn-lt"/>
              <a:ea typeface="+mn-ea"/>
              <a:cs typeface="+mn-cs"/>
            </a:rPr>
            <a:t>88,996</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を実施していることが主な要因となっており、区画整理の完了を予定している令和</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年度までは高い水準が続くと考えられます。また、扶助費についても主な構成要素の一つとなっています。令和３年度から</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年度にかけては約</a:t>
          </a:r>
          <a:r>
            <a:rPr kumimoji="1" lang="en-US" altLang="ja-JP" sz="1100">
              <a:solidFill>
                <a:schemeClr val="dk1"/>
              </a:solidFill>
              <a:effectLst/>
              <a:latin typeface="+mn-lt"/>
              <a:ea typeface="+mn-ea"/>
              <a:cs typeface="+mn-cs"/>
            </a:rPr>
            <a:t>3,000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減となっているものの</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までは毎年度増となっており</a:t>
          </a:r>
          <a:r>
            <a:rPr kumimoji="1" lang="ja-JP" altLang="ja-JP" sz="1100">
              <a:solidFill>
                <a:schemeClr val="dk1"/>
              </a:solidFill>
              <a:effectLst/>
              <a:latin typeface="+mn-lt"/>
              <a:ea typeface="+mn-ea"/>
              <a:cs typeface="+mn-cs"/>
            </a:rPr>
            <a:t>、主に社会福祉費及び児童福祉費に係る扶助費が増加傾向にあり、類似団体平均を上回っている要因の一つにもなっています。</a:t>
          </a:r>
          <a:endParaRPr lang="ja-JP" altLang="ja-JP" sz="1400">
            <a:effectLst/>
          </a:endParaRPr>
        </a:p>
        <a:p>
          <a:r>
            <a:rPr kumimoji="1" lang="ja-JP" altLang="ja-JP" sz="1100">
              <a:solidFill>
                <a:schemeClr val="dk1"/>
              </a:solidFill>
              <a:effectLst/>
              <a:latin typeface="+mn-lt"/>
              <a:ea typeface="+mn-ea"/>
              <a:cs typeface="+mn-cs"/>
            </a:rPr>
            <a:t>　普通建設事業費については、建設事業や施設の大規模修繕等の実施の有無により、年度間で決算額にばらつきはありますが、類似団体平均を上回っている状況となっています。これについても、駅西土地区画整理事業を実施していることが要因の一つとなっています。また組合施行により実施している、殿ヶ谷地区土地区画整理事業への助成金の支出についても、普通建設事業費を増加させている要因の一つとなっており、区画整理完了までは高い水準が続くと考えられます。</a:t>
          </a:r>
          <a:endParaRPr lang="ja-JP" altLang="ja-JP" sz="1400">
            <a:effectLst/>
          </a:endParaRPr>
        </a:p>
        <a:p>
          <a:r>
            <a:rPr kumimoji="1" lang="ja-JP" altLang="ja-JP" sz="1100">
              <a:solidFill>
                <a:schemeClr val="dk1"/>
              </a:solidFill>
              <a:effectLst/>
              <a:latin typeface="+mn-lt"/>
              <a:ea typeface="+mn-ea"/>
              <a:cs typeface="+mn-cs"/>
            </a:rPr>
            <a:t>　また、投資及び出資金については、令和２年度より公営企業会計となった下水道事業会計にて実施されている雨水幹線の整備事業への出資金が主なもので</a:t>
          </a:r>
          <a:r>
            <a:rPr kumimoji="1" lang="ja-JP" altLang="en-US" sz="1100">
              <a:solidFill>
                <a:schemeClr val="dk1"/>
              </a:solidFill>
              <a:effectLst/>
              <a:latin typeface="+mn-lt"/>
              <a:ea typeface="+mn-ea"/>
              <a:cs typeface="+mn-cs"/>
            </a:rPr>
            <a:t>すが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令和３年度から４年度にかけては約</a:t>
          </a:r>
          <a:r>
            <a:rPr kumimoji="1" lang="en-US" altLang="ja-JP" sz="1100">
              <a:solidFill>
                <a:schemeClr val="dk1"/>
              </a:solidFill>
              <a:effectLst/>
              <a:latin typeface="+mn-lt"/>
              <a:ea typeface="+mn-ea"/>
              <a:cs typeface="+mn-cs"/>
            </a:rPr>
            <a:t>3,500</a:t>
          </a:r>
          <a:r>
            <a:rPr kumimoji="1" lang="ja-JP" altLang="en-US" sz="1100">
              <a:solidFill>
                <a:schemeClr val="dk1"/>
              </a:solidFill>
              <a:effectLst/>
              <a:latin typeface="+mn-lt"/>
              <a:ea typeface="+mn-ea"/>
              <a:cs typeface="+mn-cs"/>
            </a:rPr>
            <a:t>円減となり、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りました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東京都瑞穂町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32,161
31,276
16.85
16,112,928
15,648,623
464,305
7,291,640
7,917,798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65024</xdr:rowOff>
    </xdr:from>
    <xdr:to>
      <xdr:col>24</xdr:col>
      <xdr:colOff>63500</xdr:colOff>
      <xdr:row>33</xdr:row>
      <xdr:rowOff>117221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22874"/>
          <a:ext cx="8382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100457</xdr:rowOff>
    </xdr:from>
    <xdr:to>
      <xdr:col>19</xdr:col>
      <xdr:colOff>177800</xdr:colOff>
      <xdr:row>33</xdr:row>
      <xdr:rowOff>117221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86857"/>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123334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71120</xdr:rowOff>
    </xdr:from>
    <xdr:to>
      <xdr:col>15</xdr:col>
      <xdr:colOff>50800</xdr:colOff>
      <xdr:row>32</xdr:row>
      <xdr:rowOff>100457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57520"/>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123715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71120</xdr:rowOff>
    </xdr:from>
    <xdr:to>
      <xdr:col>10</xdr:col>
      <xdr:colOff>114300</xdr:colOff>
      <xdr:row>32</xdr:row>
      <xdr:rowOff>86360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57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14224</xdr:rowOff>
    </xdr:from>
    <xdr:to>
      <xdr:col>24</xdr:col>
      <xdr:colOff>114300</xdr:colOff>
      <xdr:row>33</xdr:row>
      <xdr:rowOff>115824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7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37101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2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66421</xdr:rowOff>
    </xdr:from>
    <xdr:to>
      <xdr:col>20</xdr:col>
      <xdr:colOff>38100</xdr:colOff>
      <xdr:row>33</xdr:row>
      <xdr:rowOff>168021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13098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9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49657</xdr:rowOff>
    </xdr:from>
    <xdr:to>
      <xdr:col>15</xdr:col>
      <xdr:colOff>101600</xdr:colOff>
      <xdr:row>32</xdr:row>
      <xdr:rowOff>151257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167784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20320</xdr:rowOff>
    </xdr:from>
    <xdr:to>
      <xdr:col>10</xdr:col>
      <xdr:colOff>165100</xdr:colOff>
      <xdr:row>32</xdr:row>
      <xdr:rowOff>121920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138447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35560</xdr:rowOff>
    </xdr:from>
    <xdr:to>
      <xdr:col>6</xdr:col>
      <xdr:colOff>38100</xdr:colOff>
      <xdr:row>32</xdr:row>
      <xdr:rowOff>137160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153687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48279</xdr:rowOff>
    </xdr:from>
    <xdr:to>
      <xdr:col>24</xdr:col>
      <xdr:colOff>63500</xdr:colOff>
      <xdr:row>57</xdr:row>
      <xdr:rowOff>84135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20929"/>
          <a:ext cx="838200" cy="3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47256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9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170732</xdr:rowOff>
    </xdr:from>
    <xdr:to>
      <xdr:col>19</xdr:col>
      <xdr:colOff>177800</xdr:colOff>
      <xdr:row>57</xdr:row>
      <xdr:rowOff>48279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429032"/>
          <a:ext cx="889000" cy="3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153619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170732</xdr:rowOff>
    </xdr:from>
    <xdr:to>
      <xdr:col>15</xdr:col>
      <xdr:colOff>50800</xdr:colOff>
      <xdr:row>56</xdr:row>
      <xdr:rowOff>6106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429032"/>
          <a:ext cx="889000" cy="17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160363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6106</xdr:rowOff>
    </xdr:from>
    <xdr:to>
      <xdr:col>10</xdr:col>
      <xdr:colOff>114300</xdr:colOff>
      <xdr:row>57</xdr:row>
      <xdr:rowOff>55845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07306"/>
          <a:ext cx="889000" cy="2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51786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33335</xdr:rowOff>
    </xdr:from>
    <xdr:to>
      <xdr:col>24</xdr:col>
      <xdr:colOff>114300</xdr:colOff>
      <xdr:row>57</xdr:row>
      <xdr:rowOff>134935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56212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168929</xdr:rowOff>
    </xdr:from>
    <xdr:to>
      <xdr:col>20</xdr:col>
      <xdr:colOff>38100</xdr:colOff>
      <xdr:row>57</xdr:row>
      <xdr:rowOff>99079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115606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119932</xdr:rowOff>
    </xdr:from>
    <xdr:to>
      <xdr:col>15</xdr:col>
      <xdr:colOff>101600</xdr:colOff>
      <xdr:row>55</xdr:row>
      <xdr:rowOff>50082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7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66609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126756</xdr:rowOff>
    </xdr:from>
    <xdr:to>
      <xdr:col>10</xdr:col>
      <xdr:colOff>165100</xdr:colOff>
      <xdr:row>56</xdr:row>
      <xdr:rowOff>56906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5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73433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33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5045</xdr:rowOff>
    </xdr:from>
    <xdr:to>
      <xdr:col>6</xdr:col>
      <xdr:colOff>38100</xdr:colOff>
      <xdr:row>57</xdr:row>
      <xdr:rowOff>106645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123172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58532</xdr:rowOff>
    </xdr:from>
    <xdr:to>
      <xdr:col>24</xdr:col>
      <xdr:colOff>63500</xdr:colOff>
      <xdr:row>75</xdr:row>
      <xdr:rowOff>60955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7282"/>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83314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113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60955</xdr:rowOff>
    </xdr:from>
    <xdr:to>
      <xdr:col>19</xdr:col>
      <xdr:colOff>177800</xdr:colOff>
      <xdr:row>76</xdr:row>
      <xdr:rowOff>20698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19705"/>
          <a:ext cx="889000" cy="13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119623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20698</xdr:rowOff>
    </xdr:from>
    <xdr:to>
      <xdr:col>15</xdr:col>
      <xdr:colOff>50800</xdr:colOff>
      <xdr:row>76</xdr:row>
      <xdr:rowOff>105097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0898"/>
          <a:ext cx="889000" cy="8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158920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105097</xdr:rowOff>
    </xdr:from>
    <xdr:to>
      <xdr:col>10</xdr:col>
      <xdr:colOff>114300</xdr:colOff>
      <xdr:row>76</xdr:row>
      <xdr:rowOff>167925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35297"/>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31825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76578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7732</xdr:rowOff>
    </xdr:from>
    <xdr:to>
      <xdr:col>24</xdr:col>
      <xdr:colOff>114300</xdr:colOff>
      <xdr:row>75</xdr:row>
      <xdr:rowOff>109332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30609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10155</xdr:rowOff>
    </xdr:from>
    <xdr:to>
      <xdr:col>20</xdr:col>
      <xdr:colOff>38100</xdr:colOff>
      <xdr:row>75</xdr:row>
      <xdr:rowOff>111755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128282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6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141349</xdr:rowOff>
    </xdr:from>
    <xdr:to>
      <xdr:col>15</xdr:col>
      <xdr:colOff>101600</xdr:colOff>
      <xdr:row>76</xdr:row>
      <xdr:rowOff>71500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00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88026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54297</xdr:rowOff>
    </xdr:from>
    <xdr:to>
      <xdr:col>10</xdr:col>
      <xdr:colOff>165100</xdr:colOff>
      <xdr:row>76</xdr:row>
      <xdr:rowOff>155897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8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5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117125</xdr:rowOff>
    </xdr:from>
    <xdr:to>
      <xdr:col>6</xdr:col>
      <xdr:colOff>38100</xdr:colOff>
      <xdr:row>77</xdr:row>
      <xdr:rowOff>47275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63802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xdr:rowOff>
    </xdr:from>
    <xdr:to>
      <xdr:col>24</xdr:col>
      <xdr:colOff>63500</xdr:colOff>
      <xdr:row>96</xdr:row>
      <xdr:rowOff>39915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9389"/>
          <a:ext cx="8382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163535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22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39915</xdr:rowOff>
    </xdr:from>
    <xdr:to>
      <xdr:col>19</xdr:col>
      <xdr:colOff>177800</xdr:colOff>
      <xdr:row>96</xdr:row>
      <xdr:rowOff>168683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499115"/>
          <a:ext cx="889000" cy="12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168683</xdr:rowOff>
    </xdr:from>
    <xdr:to>
      <xdr:col>15</xdr:col>
      <xdr:colOff>50800</xdr:colOff>
      <xdr:row>97</xdr:row>
      <xdr:rowOff>35131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27883"/>
          <a:ext cx="889000" cy="3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77483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20518</xdr:rowOff>
    </xdr:from>
    <xdr:to>
      <xdr:col>10</xdr:col>
      <xdr:colOff>114300</xdr:colOff>
      <xdr:row>97</xdr:row>
      <xdr:rowOff>35131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651168"/>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117081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129066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120839</xdr:rowOff>
    </xdr:from>
    <xdr:to>
      <xdr:col>24</xdr:col>
      <xdr:colOff>114300</xdr:colOff>
      <xdr:row>96</xdr:row>
      <xdr:rowOff>50989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143716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6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160565</xdr:rowOff>
    </xdr:from>
    <xdr:to>
      <xdr:col>20</xdr:col>
      <xdr:colOff>38100</xdr:colOff>
      <xdr:row>96</xdr:row>
      <xdr:rowOff>90715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44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107242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117883</xdr:rowOff>
    </xdr:from>
    <xdr:to>
      <xdr:col>15</xdr:col>
      <xdr:colOff>101600</xdr:colOff>
      <xdr:row>97</xdr:row>
      <xdr:rowOff>48033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7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64560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155781</xdr:rowOff>
    </xdr:from>
    <xdr:to>
      <xdr:col>10</xdr:col>
      <xdr:colOff>165100</xdr:colOff>
      <xdr:row>97</xdr:row>
      <xdr:rowOff>85931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1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102458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9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141168</xdr:rowOff>
    </xdr:from>
    <xdr:to>
      <xdr:col>6</xdr:col>
      <xdr:colOff>38100</xdr:colOff>
      <xdr:row>97</xdr:row>
      <xdr:rowOff>71318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87845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3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25073</xdr:rowOff>
    </xdr:from>
    <xdr:to>
      <xdr:col>55</xdr:col>
      <xdr:colOff>0</xdr:colOff>
      <xdr:row>31</xdr:row>
      <xdr:rowOff>48260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5340023"/>
          <a:ext cx="8382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70593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85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25073</xdr:rowOff>
    </xdr:from>
    <xdr:to>
      <xdr:col>50</xdr:col>
      <xdr:colOff>114300</xdr:colOff>
      <xdr:row>31</xdr:row>
      <xdr:rowOff>149497</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5340023"/>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37157</xdr:rowOff>
    </xdr:from>
    <xdr:to>
      <xdr:col>45</xdr:col>
      <xdr:colOff>177800</xdr:colOff>
      <xdr:row>31</xdr:row>
      <xdr:rowOff>149497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352107"/>
          <a:ext cx="889000" cy="11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37157</xdr:rowOff>
    </xdr:from>
    <xdr:to>
      <xdr:col>41</xdr:col>
      <xdr:colOff>50800</xdr:colOff>
      <xdr:row>32</xdr:row>
      <xdr:rowOff>5806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352107"/>
          <a:ext cx="889000" cy="14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168564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5278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168910</xdr:rowOff>
    </xdr:from>
    <xdr:to>
      <xdr:col>55</xdr:col>
      <xdr:colOff>50800</xdr:colOff>
      <xdr:row>31</xdr:row>
      <xdr:rowOff>99060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121937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26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145723</xdr:rowOff>
    </xdr:from>
    <xdr:to>
      <xdr:col>50</xdr:col>
      <xdr:colOff>165100</xdr:colOff>
      <xdr:row>31</xdr:row>
      <xdr:rowOff>75873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52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92400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06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98697</xdr:rowOff>
    </xdr:from>
    <xdr:to>
      <xdr:col>46</xdr:col>
      <xdr:colOff>38100</xdr:colOff>
      <xdr:row>32</xdr:row>
      <xdr:rowOff>28847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41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45374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18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157807</xdr:rowOff>
    </xdr:from>
    <xdr:to>
      <xdr:col>41</xdr:col>
      <xdr:colOff>101600</xdr:colOff>
      <xdr:row>31</xdr:row>
      <xdr:rowOff>87957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104484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07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126456</xdr:rowOff>
    </xdr:from>
    <xdr:to>
      <xdr:col>36</xdr:col>
      <xdr:colOff>165100</xdr:colOff>
      <xdr:row>32</xdr:row>
      <xdr:rowOff>56606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73133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38839</xdr:rowOff>
    </xdr:from>
    <xdr:to>
      <xdr:col>55</xdr:col>
      <xdr:colOff>0</xdr:colOff>
      <xdr:row>59</xdr:row>
      <xdr:rowOff>64262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4389"/>
          <a:ext cx="838200" cy="2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60000</xdr:rowOff>
    </xdr:from>
    <xdr:to>
      <xdr:col>50</xdr:col>
      <xdr:colOff>114300</xdr:colOff>
      <xdr:row>59</xdr:row>
      <xdr:rowOff>64262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75550"/>
          <a:ext cx="8890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60000</xdr:rowOff>
    </xdr:from>
    <xdr:to>
      <xdr:col>45</xdr:col>
      <xdr:colOff>177800</xdr:colOff>
      <xdr:row>59</xdr:row>
      <xdr:rowOff>66140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75550"/>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66140</xdr:rowOff>
    </xdr:from>
    <xdr:to>
      <xdr:col>41</xdr:col>
      <xdr:colOff>50800</xdr:colOff>
      <xdr:row>59</xdr:row>
      <xdr:rowOff>71593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81690"/>
          <a:ext cx="889000" cy="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159489</xdr:rowOff>
    </xdr:from>
    <xdr:to>
      <xdr:col>55</xdr:col>
      <xdr:colOff>50800</xdr:colOff>
      <xdr:row>59</xdr:row>
      <xdr:rowOff>89639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74416</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13462</xdr:rowOff>
    </xdr:from>
    <xdr:to>
      <xdr:col>50</xdr:col>
      <xdr:colOff>165100</xdr:colOff>
      <xdr:row>59</xdr:row>
      <xdr:rowOff>115062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106189</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9200</xdr:rowOff>
    </xdr:from>
    <xdr:to>
      <xdr:col>46</xdr:col>
      <xdr:colOff>38100</xdr:colOff>
      <xdr:row>59</xdr:row>
      <xdr:rowOff>110800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101927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15340</xdr:rowOff>
    </xdr:from>
    <xdr:to>
      <xdr:col>41</xdr:col>
      <xdr:colOff>101600</xdr:colOff>
      <xdr:row>59</xdr:row>
      <xdr:rowOff>116940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108067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20793</xdr:rowOff>
    </xdr:from>
    <xdr:to>
      <xdr:col>36</xdr:col>
      <xdr:colOff>165100</xdr:colOff>
      <xdr:row>59</xdr:row>
      <xdr:rowOff>122393</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113520</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2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163664</xdr:rowOff>
    </xdr:from>
    <xdr:to>
      <xdr:col>55</xdr:col>
      <xdr:colOff>0</xdr:colOff>
      <xdr:row>78</xdr:row>
      <xdr:rowOff>14732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3365314"/>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163664</xdr:rowOff>
    </xdr:from>
    <xdr:to>
      <xdr:col>50</xdr:col>
      <xdr:colOff>114300</xdr:colOff>
      <xdr:row>78</xdr:row>
      <xdr:rowOff>406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65314"/>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406</xdr:rowOff>
    </xdr:from>
    <xdr:to>
      <xdr:col>45</xdr:col>
      <xdr:colOff>177800</xdr:colOff>
      <xdr:row>78</xdr:row>
      <xdr:rowOff>108801</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73506"/>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108801</xdr:rowOff>
    </xdr:from>
    <xdr:to>
      <xdr:col>41</xdr:col>
      <xdr:colOff>50800</xdr:colOff>
      <xdr:row>78</xdr:row>
      <xdr:rowOff>116878</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81901"/>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135382</xdr:rowOff>
    </xdr:from>
    <xdr:to>
      <xdr:col>55</xdr:col>
      <xdr:colOff>50800</xdr:colOff>
      <xdr:row>78</xdr:row>
      <xdr:rowOff>65532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3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113809</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112864</xdr:rowOff>
    </xdr:from>
    <xdr:to>
      <xdr:col>50</xdr:col>
      <xdr:colOff>165100</xdr:colOff>
      <xdr:row>78</xdr:row>
      <xdr:rowOff>43014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1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34141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0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121056</xdr:rowOff>
    </xdr:from>
    <xdr:to>
      <xdr:col>46</xdr:col>
      <xdr:colOff>38100</xdr:colOff>
      <xdr:row>78</xdr:row>
      <xdr:rowOff>51206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42333</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415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58001</xdr:rowOff>
    </xdr:from>
    <xdr:to>
      <xdr:col>41</xdr:col>
      <xdr:colOff>101600</xdr:colOff>
      <xdr:row>78</xdr:row>
      <xdr:rowOff>159601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3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150728</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2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66078</xdr:rowOff>
    </xdr:from>
    <xdr:to>
      <xdr:col>36</xdr:col>
      <xdr:colOff>165100</xdr:colOff>
      <xdr:row>78</xdr:row>
      <xdr:rowOff>167678</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158805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3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157487</xdr:rowOff>
    </xdr:from>
    <xdr:to>
      <xdr:col>55</xdr:col>
      <xdr:colOff>0</xdr:colOff>
      <xdr:row>95</xdr:row>
      <xdr:rowOff>129217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273787"/>
          <a:ext cx="838200" cy="1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78757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537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157487</xdr:rowOff>
    </xdr:from>
    <xdr:to>
      <xdr:col>50</xdr:col>
      <xdr:colOff>114300</xdr:colOff>
      <xdr:row>95</xdr:row>
      <xdr:rowOff>46388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273787"/>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42704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7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91999</xdr:rowOff>
    </xdr:from>
    <xdr:to>
      <xdr:col>45</xdr:col>
      <xdr:colOff>177800</xdr:colOff>
      <xdr:row>95</xdr:row>
      <xdr:rowOff>46388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208299"/>
          <a:ext cx="889000" cy="12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49072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7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57339</xdr:rowOff>
    </xdr:from>
    <xdr:to>
      <xdr:col>41</xdr:col>
      <xdr:colOff>50800</xdr:colOff>
      <xdr:row>94</xdr:row>
      <xdr:rowOff>91999</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173639"/>
          <a:ext cx="889000" cy="3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59120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50933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78417</xdr:rowOff>
    </xdr:from>
    <xdr:to>
      <xdr:col>55</xdr:col>
      <xdr:colOff>50800</xdr:colOff>
      <xdr:row>96</xdr:row>
      <xdr:rowOff>8567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3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101294</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2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106687</xdr:rowOff>
    </xdr:from>
    <xdr:to>
      <xdr:col>50</xdr:col>
      <xdr:colOff>165100</xdr:colOff>
      <xdr:row>95</xdr:row>
      <xdr:rowOff>36837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2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53364</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99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167038</xdr:rowOff>
    </xdr:from>
    <xdr:to>
      <xdr:col>46</xdr:col>
      <xdr:colOff>38100</xdr:colOff>
      <xdr:row>95</xdr:row>
      <xdr:rowOff>97188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28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113715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05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41199</xdr:rowOff>
    </xdr:from>
    <xdr:to>
      <xdr:col>41</xdr:col>
      <xdr:colOff>101600</xdr:colOff>
      <xdr:row>94</xdr:row>
      <xdr:rowOff>142799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15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159326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593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6539</xdr:rowOff>
    </xdr:from>
    <xdr:to>
      <xdr:col>36</xdr:col>
      <xdr:colOff>165100</xdr:colOff>
      <xdr:row>94</xdr:row>
      <xdr:rowOff>108139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1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124666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58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77216</xdr:rowOff>
    </xdr:from>
    <xdr:to>
      <xdr:col>85</xdr:col>
      <xdr:colOff>127000</xdr:colOff>
      <xdr:row>37</xdr:row>
      <xdr:rowOff>103810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42086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64317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0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17971</xdr:rowOff>
    </xdr:from>
    <xdr:to>
      <xdr:col>81</xdr:col>
      <xdr:colOff>50800</xdr:colOff>
      <xdr:row>37</xdr:row>
      <xdr:rowOff>103810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190171"/>
          <a:ext cx="889000" cy="25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162196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17971</xdr:rowOff>
    </xdr:from>
    <xdr:to>
      <xdr:col>76</xdr:col>
      <xdr:colOff>114300</xdr:colOff>
      <xdr:row>36</xdr:row>
      <xdr:rowOff>167361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190171"/>
          <a:ext cx="8890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167361</xdr:rowOff>
    </xdr:from>
    <xdr:to>
      <xdr:col>71</xdr:col>
      <xdr:colOff>177800</xdr:colOff>
      <xdr:row>37</xdr:row>
      <xdr:rowOff>71920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339561"/>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147414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170159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1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26416</xdr:rowOff>
    </xdr:from>
    <xdr:to>
      <xdr:col>85</xdr:col>
      <xdr:colOff>177800</xdr:colOff>
      <xdr:row>37</xdr:row>
      <xdr:rowOff>128016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49293</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2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53010</xdr:rowOff>
    </xdr:from>
    <xdr:to>
      <xdr:col>81</xdr:col>
      <xdr:colOff>101600</xdr:colOff>
      <xdr:row>37</xdr:row>
      <xdr:rowOff>154610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171137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1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138621</xdr:rowOff>
    </xdr:from>
    <xdr:to>
      <xdr:col>76</xdr:col>
      <xdr:colOff>165100</xdr:colOff>
      <xdr:row>36</xdr:row>
      <xdr:rowOff>68771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13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85298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591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116561</xdr:rowOff>
    </xdr:from>
    <xdr:to>
      <xdr:col>72</xdr:col>
      <xdr:colOff>38100</xdr:colOff>
      <xdr:row>37</xdr:row>
      <xdr:rowOff>46711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2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63238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0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21120</xdr:rowOff>
    </xdr:from>
    <xdr:to>
      <xdr:col>67</xdr:col>
      <xdr:colOff>101600</xdr:colOff>
      <xdr:row>37</xdr:row>
      <xdr:rowOff>122720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6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139247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13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102634</xdr:rowOff>
    </xdr:from>
    <xdr:to>
      <xdr:col>85</xdr:col>
      <xdr:colOff>127000</xdr:colOff>
      <xdr:row>57</xdr:row>
      <xdr:rowOff>14427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532384"/>
          <a:ext cx="838200" cy="25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102634</xdr:rowOff>
    </xdr:from>
    <xdr:to>
      <xdr:col>81</xdr:col>
      <xdr:colOff>50800</xdr:colOff>
      <xdr:row>56</xdr:row>
      <xdr:rowOff>157139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532384"/>
          <a:ext cx="889000" cy="22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171111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7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157139</xdr:rowOff>
    </xdr:from>
    <xdr:to>
      <xdr:col>76</xdr:col>
      <xdr:colOff>114300</xdr:colOff>
      <xdr:row>57</xdr:row>
      <xdr:rowOff>111827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758339"/>
          <a:ext cx="889000" cy="12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151963</xdr:rowOff>
    </xdr:from>
    <xdr:to>
      <xdr:col>71</xdr:col>
      <xdr:colOff>177800</xdr:colOff>
      <xdr:row>57</xdr:row>
      <xdr:rowOff>111827</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753163"/>
          <a:ext cx="889000" cy="1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59702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8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135077</xdr:rowOff>
    </xdr:from>
    <xdr:to>
      <xdr:col>85</xdr:col>
      <xdr:colOff>177800</xdr:colOff>
      <xdr:row>57</xdr:row>
      <xdr:rowOff>65227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7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113504</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71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51834</xdr:rowOff>
    </xdr:from>
    <xdr:to>
      <xdr:col>81</xdr:col>
      <xdr:colOff>101600</xdr:colOff>
      <xdr:row>55</xdr:row>
      <xdr:rowOff>153434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169961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25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106339</xdr:rowOff>
    </xdr:from>
    <xdr:to>
      <xdr:col>76</xdr:col>
      <xdr:colOff>165100</xdr:colOff>
      <xdr:row>57</xdr:row>
      <xdr:rowOff>36489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0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27616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61027</xdr:rowOff>
    </xdr:from>
    <xdr:to>
      <xdr:col>72</xdr:col>
      <xdr:colOff>38100</xdr:colOff>
      <xdr:row>57</xdr:row>
      <xdr:rowOff>162627</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153754</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2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101163</xdr:rowOff>
    </xdr:from>
    <xdr:to>
      <xdr:col>67</xdr:col>
      <xdr:colOff>101600</xdr:colOff>
      <xdr:row>57</xdr:row>
      <xdr:rowOff>31313</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47840</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47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134654</xdr:rowOff>
    </xdr:from>
    <xdr:to>
      <xdr:col>85</xdr:col>
      <xdr:colOff>127000</xdr:colOff>
      <xdr:row>97</xdr:row>
      <xdr:rowOff>163850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765304"/>
          <a:ext cx="8382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163850</xdr:rowOff>
    </xdr:from>
    <xdr:to>
      <xdr:col>81</xdr:col>
      <xdr:colOff>50800</xdr:colOff>
      <xdr:row>98</xdr:row>
      <xdr:rowOff>11602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79450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11602</xdr:rowOff>
    </xdr:from>
    <xdr:to>
      <xdr:col>76</xdr:col>
      <xdr:colOff>114300</xdr:colOff>
      <xdr:row>98</xdr:row>
      <xdr:rowOff>22396</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813702"/>
          <a:ext cx="889000" cy="1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22396</xdr:rowOff>
    </xdr:from>
    <xdr:to>
      <xdr:col>71</xdr:col>
      <xdr:colOff>177800</xdr:colOff>
      <xdr:row>98</xdr:row>
      <xdr:rowOff>24208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824496"/>
          <a:ext cx="889000" cy="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83854</xdr:rowOff>
    </xdr:from>
    <xdr:to>
      <xdr:col>85</xdr:col>
      <xdr:colOff>177800</xdr:colOff>
      <xdr:row>98</xdr:row>
      <xdr:rowOff>14004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71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62281</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6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113050</xdr:rowOff>
    </xdr:from>
    <xdr:to>
      <xdr:col>81</xdr:col>
      <xdr:colOff>101600</xdr:colOff>
      <xdr:row>98</xdr:row>
      <xdr:rowOff>43200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34327</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8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132252</xdr:rowOff>
    </xdr:from>
    <xdr:to>
      <xdr:col>76</xdr:col>
      <xdr:colOff>165100</xdr:colOff>
      <xdr:row>98</xdr:row>
      <xdr:rowOff>62402</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76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53529</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85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143046</xdr:rowOff>
    </xdr:from>
    <xdr:to>
      <xdr:col>72</xdr:col>
      <xdr:colOff>38100</xdr:colOff>
      <xdr:row>98</xdr:row>
      <xdr:rowOff>73196</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7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64323</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86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144858</xdr:rowOff>
    </xdr:from>
    <xdr:to>
      <xdr:col>67</xdr:col>
      <xdr:colOff>101600</xdr:colOff>
      <xdr:row>98</xdr:row>
      <xdr:rowOff>75008</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7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66135</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主な構成要素である総務費については、住民一人当たり</a:t>
          </a:r>
          <a:r>
            <a:rPr kumimoji="1" lang="en-US" altLang="ja-JP" sz="1100">
              <a:solidFill>
                <a:schemeClr val="dk1"/>
              </a:solidFill>
              <a:effectLst/>
              <a:latin typeface="+mn-lt"/>
              <a:ea typeface="+mn-ea"/>
              <a:cs typeface="+mn-cs"/>
            </a:rPr>
            <a:t>79,584</a:t>
          </a:r>
          <a:r>
            <a:rPr kumimoji="1" lang="ja-JP" altLang="ja-JP" sz="1100">
              <a:solidFill>
                <a:schemeClr val="dk1"/>
              </a:solidFill>
              <a:effectLst/>
              <a:latin typeface="+mn-lt"/>
              <a:ea typeface="+mn-ea"/>
              <a:cs typeface="+mn-cs"/>
            </a:rPr>
            <a:t>円となっており、類似団体平均と比較しやや高い水準にありますが。令和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年度と比較して</a:t>
          </a:r>
          <a:r>
            <a:rPr kumimoji="1" lang="ja-JP" altLang="en-US" sz="1100">
              <a:solidFill>
                <a:schemeClr val="dk1"/>
              </a:solidFill>
              <a:effectLst/>
              <a:latin typeface="+mn-lt"/>
              <a:ea typeface="+mn-ea"/>
              <a:cs typeface="+mn-cs"/>
            </a:rPr>
            <a:t>選挙関係経費の減や財政調整基金積立金の減</a:t>
          </a:r>
          <a:r>
            <a:rPr kumimoji="1" lang="ja-JP" altLang="ja-JP" sz="1100">
              <a:solidFill>
                <a:schemeClr val="dk1"/>
              </a:solidFill>
              <a:effectLst/>
              <a:latin typeface="+mn-lt"/>
              <a:ea typeface="+mn-ea"/>
              <a:cs typeface="+mn-cs"/>
            </a:rPr>
            <a:t>などにより、その差は減少しています。</a:t>
          </a:r>
          <a:endParaRPr lang="ja-JP" altLang="ja-JP" sz="1400">
            <a:effectLst/>
          </a:endParaRPr>
        </a:p>
        <a:p>
          <a:r>
            <a:rPr kumimoji="1" lang="ja-JP" altLang="ja-JP" sz="1100">
              <a:solidFill>
                <a:schemeClr val="dk1"/>
              </a:solidFill>
              <a:effectLst/>
              <a:latin typeface="+mn-lt"/>
              <a:ea typeface="+mn-ea"/>
              <a:cs typeface="+mn-cs"/>
            </a:rPr>
            <a:t>　民生費は、住民一人当たり</a:t>
          </a:r>
          <a:r>
            <a:rPr kumimoji="1" lang="en-US" altLang="ja-JP" sz="1100">
              <a:solidFill>
                <a:schemeClr val="dk1"/>
              </a:solidFill>
              <a:effectLst/>
              <a:latin typeface="+mn-lt"/>
              <a:ea typeface="+mn-ea"/>
              <a:cs typeface="+mn-cs"/>
            </a:rPr>
            <a:t>188,152</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37,000</a:t>
          </a:r>
          <a:r>
            <a:rPr kumimoji="1" lang="ja-JP" altLang="ja-JP" sz="1100">
              <a:solidFill>
                <a:schemeClr val="dk1"/>
              </a:solidFill>
              <a:effectLst/>
              <a:latin typeface="+mn-lt"/>
              <a:ea typeface="+mn-ea"/>
              <a:cs typeface="+mn-cs"/>
            </a:rPr>
            <a:t>円増加しています。主な要因として、介護給付費・訓練等給付費等の扶助費の増加や国民健康保険特別会計への赤字補てん的な繰出金の増加、介護保険特別会計への保険給付費に係る繰出金の増加等があげられます。なお、国民健康保険特別会計への赤字補てん的な繰出金については、多摩地区の市町村と比較しても高い水準となっており、民生費が類似団体平均を上回っている要因の一つにもなっています。</a:t>
          </a:r>
          <a:endParaRPr lang="ja-JP" altLang="ja-JP" sz="1400">
            <a:effectLst/>
          </a:endParaRPr>
        </a:p>
        <a:p>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60,213</a:t>
          </a:r>
          <a:r>
            <a:rPr kumimoji="1" lang="ja-JP" altLang="ja-JP" sz="1100">
              <a:solidFill>
                <a:schemeClr val="dk1"/>
              </a:solidFill>
              <a:effectLst/>
              <a:latin typeface="+mn-lt"/>
              <a:ea typeface="+mn-ea"/>
              <a:cs typeface="+mn-cs"/>
            </a:rPr>
            <a:t>円となっており、類似団体平均と比較し高い水準にあります。これは、福生都市計画事業瑞穂町箱根ケ崎駅西土地区画整理事業の実施や殿ヶ谷土地区画整理事業への助成金が主な要因となっており、区画整理完了までは高い水準が続くと考えられま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年度の単年度収支は、約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値で、財政調整基金</a:t>
          </a:r>
          <a:r>
            <a:rPr kumimoji="1" lang="ja-JP" altLang="en-US" sz="1100">
              <a:solidFill>
                <a:schemeClr val="dk1"/>
              </a:solidFill>
              <a:effectLst/>
              <a:latin typeface="+mn-lt"/>
              <a:ea typeface="+mn-ea"/>
              <a:cs typeface="+mn-cs"/>
            </a:rPr>
            <a:t>積立金額が約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8,400</a:t>
          </a:r>
          <a:r>
            <a:rPr kumimoji="1" lang="ja-JP" altLang="en-US" sz="1100">
              <a:solidFill>
                <a:schemeClr val="dk1"/>
              </a:solidFill>
              <a:effectLst/>
              <a:latin typeface="+mn-lt"/>
              <a:ea typeface="+mn-ea"/>
              <a:cs typeface="+mn-cs"/>
            </a:rPr>
            <a:t>万円、取崩額</a:t>
          </a:r>
          <a:r>
            <a:rPr kumimoji="1" lang="en-US" altLang="ja-JP" sz="1100">
              <a:solidFill>
                <a:schemeClr val="dk1"/>
              </a:solidFill>
              <a:effectLst/>
              <a:latin typeface="+mn-lt"/>
              <a:ea typeface="+mn-ea"/>
              <a:cs typeface="+mn-cs"/>
            </a:rPr>
            <a:t>4,700</a:t>
          </a:r>
          <a:r>
            <a:rPr kumimoji="1" lang="ja-JP" altLang="en-US" sz="1100">
              <a:solidFill>
                <a:schemeClr val="dk1"/>
              </a:solidFill>
              <a:effectLst/>
              <a:latin typeface="+mn-lt"/>
              <a:ea typeface="+mn-ea"/>
              <a:cs typeface="+mn-cs"/>
            </a:rPr>
            <a:t>万円だったため、</a:t>
          </a:r>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万円のプラス値とな</a:t>
          </a:r>
          <a:r>
            <a:rPr kumimoji="1" lang="ja-JP" altLang="ja-JP" sz="1100">
              <a:solidFill>
                <a:schemeClr val="dk1"/>
              </a:solidFill>
              <a:effectLst/>
              <a:latin typeface="+mn-lt"/>
              <a:ea typeface="+mn-ea"/>
              <a:cs typeface="+mn-cs"/>
            </a:rPr>
            <a:t>り、前年度比では、約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9,000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マイナス</a:t>
          </a:r>
          <a:r>
            <a:rPr kumimoji="1" lang="ja-JP" altLang="ja-JP" sz="1100">
              <a:solidFill>
                <a:schemeClr val="dk1"/>
              </a:solidFill>
              <a:effectLst/>
              <a:latin typeface="+mn-lt"/>
              <a:ea typeface="+mn-ea"/>
              <a:cs typeface="+mn-cs"/>
            </a:rPr>
            <a:t>となりました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財政調整基金については、決算剰余金の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以上を積立てるとともに、最低水準の取り崩しに努めています。今後も財政調整基金残高比率の急激な低下を招くことのないよう、計画的な事業進捗に努めます。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一般会計では、</a:t>
          </a:r>
          <a:r>
            <a:rPr kumimoji="1" lang="ja-JP" altLang="en-US" sz="1100">
              <a:solidFill>
                <a:schemeClr val="dk1"/>
              </a:solidFill>
              <a:effectLst/>
              <a:latin typeface="+mn-lt"/>
              <a:ea typeface="+mn-ea"/>
              <a:cs typeface="+mn-cs"/>
            </a:rPr>
            <a:t>固定資産税が令和３年度に適用していたコロナ特例減免分廃止の影響を受け、約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1,400</a:t>
          </a:r>
          <a:r>
            <a:rPr kumimoji="1" lang="ja-JP" altLang="en-US" sz="1100">
              <a:solidFill>
                <a:schemeClr val="dk1"/>
              </a:solidFill>
              <a:effectLst/>
              <a:latin typeface="+mn-lt"/>
              <a:ea typeface="+mn-ea"/>
              <a:cs typeface="+mn-cs"/>
            </a:rPr>
            <a:t>万円の増額、新型コロナウイルス感染症からの景気回復により、個人の所得割が約</a:t>
          </a:r>
          <a:r>
            <a:rPr kumimoji="1" lang="en-US" altLang="ja-JP" sz="1100">
              <a:solidFill>
                <a:schemeClr val="dk1"/>
              </a:solidFill>
              <a:effectLst/>
              <a:latin typeface="+mn-lt"/>
              <a:ea typeface="+mn-ea"/>
              <a:cs typeface="+mn-cs"/>
            </a:rPr>
            <a:t>7,400</a:t>
          </a:r>
          <a:r>
            <a:rPr kumimoji="1" lang="ja-JP" altLang="en-US" sz="1100">
              <a:solidFill>
                <a:schemeClr val="dk1"/>
              </a:solidFill>
              <a:effectLst/>
              <a:latin typeface="+mn-lt"/>
              <a:ea typeface="+mn-ea"/>
              <a:cs typeface="+mn-cs"/>
            </a:rPr>
            <a:t>万円の増、都市計画税約</a:t>
          </a:r>
          <a:r>
            <a:rPr kumimoji="1" lang="en-US" altLang="ja-JP" sz="1100">
              <a:solidFill>
                <a:schemeClr val="dk1"/>
              </a:solidFill>
              <a:effectLst/>
              <a:latin typeface="+mn-lt"/>
              <a:ea typeface="+mn-ea"/>
              <a:cs typeface="+mn-cs"/>
            </a:rPr>
            <a:t>5,700</a:t>
          </a:r>
          <a:r>
            <a:rPr kumimoji="1" lang="ja-JP" altLang="en-US" sz="1100">
              <a:solidFill>
                <a:schemeClr val="dk1"/>
              </a:solidFill>
              <a:effectLst/>
              <a:latin typeface="+mn-lt"/>
              <a:ea typeface="+mn-ea"/>
              <a:cs typeface="+mn-cs"/>
            </a:rPr>
            <a:t>万円の増となったことなど</a:t>
          </a:r>
          <a:r>
            <a:rPr kumimoji="1" lang="ja-JP" altLang="ja-JP" sz="1100">
              <a:solidFill>
                <a:schemeClr val="dk1"/>
              </a:solidFill>
              <a:effectLst/>
              <a:latin typeface="+mn-lt"/>
              <a:ea typeface="+mn-ea"/>
              <a:cs typeface="+mn-cs"/>
            </a:rPr>
            <a:t>により、歳入決算額が歳出決算額を上回り、実質収支は約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3,800</a:t>
          </a:r>
          <a:r>
            <a:rPr kumimoji="1" lang="ja-JP" altLang="ja-JP" sz="1100">
              <a:solidFill>
                <a:schemeClr val="dk1"/>
              </a:solidFill>
              <a:effectLst/>
              <a:latin typeface="+mn-lt"/>
              <a:ea typeface="+mn-ea"/>
              <a:cs typeface="+mn-cs"/>
            </a:rPr>
            <a:t>万円のプラスとなりました。標準財政規模は前年度比約</a:t>
          </a:r>
          <a:r>
            <a:rPr kumimoji="1" lang="en-US" altLang="ja-JP" sz="1100">
              <a:solidFill>
                <a:schemeClr val="dk1"/>
              </a:solidFill>
              <a:effectLst/>
              <a:latin typeface="+mn-lt"/>
              <a:ea typeface="+mn-ea"/>
              <a:cs typeface="+mn-cs"/>
            </a:rPr>
            <a:t>7,800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、実質収支が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額となったことにより、標準財政規模比で</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その他会計についても、黒字決算の状況が続いていますが、一般会計からの繰出金で補うことにより、黒字決算となっていることは否めません。適正な保険税率等を検討するなど、一般会計からの繰出金に依存しない独立採算の原則による財政運営に努めま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年度に借入れた事業債の償還が終了したことにより約</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万円減少したものの、平成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年度に借入れた駅西土地区画整理事業債</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の償還を開始したことにより、前年度比で約</a:t>
          </a:r>
          <a:r>
            <a:rPr kumimoji="1" lang="en-US" altLang="ja-JP" sz="1100">
              <a:solidFill>
                <a:schemeClr val="dk1"/>
              </a:solidFill>
              <a:effectLst/>
              <a:latin typeface="+mn-lt"/>
              <a:ea typeface="+mn-ea"/>
              <a:cs typeface="+mn-cs"/>
            </a:rPr>
            <a:t>5,500</a:t>
          </a:r>
          <a:r>
            <a:rPr kumimoji="1" lang="ja-JP" altLang="ja-JP" sz="1100">
              <a:solidFill>
                <a:schemeClr val="dk1"/>
              </a:solidFill>
              <a:effectLst/>
              <a:latin typeface="+mn-lt"/>
              <a:ea typeface="+mn-ea"/>
              <a:cs typeface="+mn-cs"/>
            </a:rPr>
            <a:t>万円増額しています。</a:t>
          </a:r>
          <a:endParaRPr lang="ja-JP" altLang="ja-JP" sz="1400">
            <a:effectLst/>
          </a:endParaRPr>
        </a:p>
        <a:p>
          <a:r>
            <a:rPr kumimoji="1" lang="ja-JP" altLang="ja-JP" sz="1100">
              <a:solidFill>
                <a:schemeClr val="dk1"/>
              </a:solidFill>
              <a:effectLst/>
              <a:latin typeface="+mn-lt"/>
              <a:ea typeface="+mn-ea"/>
              <a:cs typeface="+mn-cs"/>
            </a:rPr>
            <a:t>　一方、算入公債費等については、都市計画</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費が減少したことに伴い特定財源が約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800</a:t>
          </a:r>
          <a:r>
            <a:rPr kumimoji="1" lang="ja-JP" altLang="ja-JP" sz="1100">
              <a:solidFill>
                <a:schemeClr val="dk1"/>
              </a:solidFill>
              <a:effectLst/>
              <a:latin typeface="+mn-lt"/>
              <a:ea typeface="+mn-ea"/>
              <a:cs typeface="+mn-cs"/>
            </a:rPr>
            <a:t>万円増加し、算入公債費等全体で約</a:t>
          </a:r>
          <a:r>
            <a:rPr kumimoji="1" lang="en-US" altLang="ja-JP" sz="1100">
              <a:solidFill>
                <a:schemeClr val="dk1"/>
              </a:solidFill>
              <a:effectLst/>
              <a:latin typeface="+mn-lt"/>
              <a:ea typeface="+mn-ea"/>
              <a:cs typeface="+mn-cs"/>
            </a:rPr>
            <a:t>8,300</a:t>
          </a:r>
          <a:r>
            <a:rPr kumimoji="1" lang="ja-JP" altLang="ja-JP" sz="1100">
              <a:solidFill>
                <a:schemeClr val="dk1"/>
              </a:solidFill>
              <a:effectLst/>
              <a:latin typeface="+mn-lt"/>
              <a:ea typeface="+mn-ea"/>
              <a:cs typeface="+mn-cs"/>
            </a:rPr>
            <a:t>万円の増加となりました。</a:t>
          </a:r>
          <a:endParaRPr lang="ja-JP" altLang="ja-JP" sz="1400">
            <a:effectLst/>
          </a:endParaRPr>
        </a:p>
        <a:p>
          <a:r>
            <a:rPr kumimoji="1" lang="ja-JP" altLang="ja-JP" sz="1100">
              <a:solidFill>
                <a:schemeClr val="dk1"/>
              </a:solidFill>
              <a:effectLst/>
              <a:latin typeface="+mn-lt"/>
              <a:ea typeface="+mn-ea"/>
              <a:cs typeface="+mn-cs"/>
            </a:rPr>
            <a:t>　以上のことなどにより、実質公債比率の分子全体としては約</a:t>
          </a:r>
          <a:r>
            <a:rPr kumimoji="1" lang="en-US" altLang="ja-JP" sz="1100">
              <a:solidFill>
                <a:schemeClr val="dk1"/>
              </a:solidFill>
              <a:effectLst/>
              <a:latin typeface="+mn-lt"/>
              <a:ea typeface="+mn-ea"/>
              <a:cs typeface="+mn-cs"/>
            </a:rPr>
            <a:t>3,100</a:t>
          </a:r>
          <a:r>
            <a:rPr kumimoji="1" lang="ja-JP" altLang="ja-JP" sz="1100">
              <a:solidFill>
                <a:schemeClr val="dk1"/>
              </a:solidFill>
              <a:effectLst/>
              <a:latin typeface="+mn-lt"/>
              <a:ea typeface="+mn-ea"/>
              <a:cs typeface="+mn-cs"/>
            </a:rPr>
            <a:t>万円の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となり、単年度の比率では前年度比で</a:t>
          </a:r>
          <a:r>
            <a:rPr kumimoji="1" lang="en-US" altLang="ja-JP" sz="1100">
              <a:solidFill>
                <a:schemeClr val="dk1"/>
              </a:solidFill>
              <a:effectLst/>
              <a:latin typeface="+mn-lt"/>
              <a:ea typeface="+mn-ea"/>
              <a:cs typeface="+mn-cs"/>
            </a:rPr>
            <a:t>0.422</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、３ヵ年平均の比率では前年度</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ポイントの増加</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今後も地方債に依存しない財政運営と、元利償還金の経年推移を見据えた地方債管理に努めます。</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該当するものは、ありません。</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東京都瑞穂町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地方債現在高については、駅西土地区画整理事業債の発行</a:t>
          </a:r>
          <a:r>
            <a:rPr kumimoji="1" lang="ja-JP" altLang="en-US" sz="1100">
              <a:solidFill>
                <a:schemeClr val="dk1"/>
              </a:solidFill>
              <a:effectLst/>
              <a:latin typeface="+mn-lt"/>
              <a:ea typeface="+mn-ea"/>
              <a:cs typeface="+mn-cs"/>
            </a:rPr>
            <a:t>があったものの、平成１４年に借り入れた臨時財政対策債などの償還が終了したことに伴い</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8,700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一方、充当可能基金については、財政調整基金を約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8,400</a:t>
          </a:r>
          <a:r>
            <a:rPr kumimoji="1" lang="ja-JP" altLang="ja-JP" sz="1100">
              <a:solidFill>
                <a:schemeClr val="dk1"/>
              </a:solidFill>
              <a:effectLst/>
              <a:latin typeface="+mn-lt"/>
              <a:ea typeface="+mn-ea"/>
              <a:cs typeface="+mn-cs"/>
            </a:rPr>
            <a:t>万円積立てたことなどにより、約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2,500</a:t>
          </a:r>
          <a:r>
            <a:rPr kumimoji="1" lang="ja-JP" altLang="ja-JP" sz="1100">
              <a:solidFill>
                <a:schemeClr val="dk1"/>
              </a:solidFill>
              <a:effectLst/>
              <a:latin typeface="+mn-lt"/>
              <a:ea typeface="+mn-ea"/>
              <a:cs typeface="+mn-cs"/>
            </a:rPr>
            <a:t>万円の増加となりました。</a:t>
          </a:r>
          <a:endParaRPr lang="ja-JP" altLang="ja-JP" sz="1400">
            <a:effectLst/>
          </a:endParaRPr>
        </a:p>
        <a:p>
          <a:r>
            <a:rPr kumimoji="1" lang="ja-JP" altLang="ja-JP" sz="1100">
              <a:solidFill>
                <a:schemeClr val="dk1"/>
              </a:solidFill>
              <a:effectLst/>
              <a:latin typeface="+mn-lt"/>
              <a:ea typeface="+mn-ea"/>
              <a:cs typeface="+mn-cs"/>
            </a:rPr>
            <a:t>　以上のことなどにより、将来負担比率の分子については、前年度比約</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4,900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円減少しました。今後については将来負担を高めることのないよう、地方債に依存しない計画的な事業実施に努めます。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東京都瑞穂町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oneCellAnchor>
    <xdr:from>
      <xdr:col>8</xdr:col>
      <xdr:colOff>340178</xdr:colOff>
      <xdr:row>6</xdr:row>
      <xdr:rowOff>40820</xdr:rowOff>
    </xdr:from>
    <xdr:ext cx="10452007" cy="5397247"/>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2435" y="1281791"/>
          <a:ext cx="10452007" cy="5397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特定防衛施設周辺整備調整交付金の対象事業である</a:t>
          </a:r>
          <a:r>
            <a:rPr kumimoji="1" lang="ja-JP" altLang="en-US" sz="1400">
              <a:solidFill>
                <a:schemeClr val="dk1"/>
              </a:solidFill>
              <a:effectLst/>
              <a:latin typeface="+mn-lt"/>
              <a:ea typeface="+mn-ea"/>
              <a:cs typeface="+mn-cs"/>
            </a:rPr>
            <a:t>高齢者福祉センター改修工事を令和５、６年度に実施するにあたり、</a:t>
          </a:r>
          <a:r>
            <a:rPr kumimoji="1" lang="ja-JP" altLang="ja-JP" sz="1400">
              <a:solidFill>
                <a:schemeClr val="dk1"/>
              </a:solidFill>
              <a:effectLst/>
              <a:latin typeface="+mn-lt"/>
              <a:ea typeface="+mn-ea"/>
              <a:cs typeface="+mn-cs"/>
            </a:rPr>
            <a:t>特定防衛施設周辺整備調整交付金事業基金</a:t>
          </a:r>
          <a:r>
            <a:rPr kumimoji="1" lang="ja-JP" altLang="en-US"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4</a:t>
          </a:r>
          <a:r>
            <a:rPr kumimoji="1" lang="ja-JP" altLang="en-US"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100</a:t>
          </a:r>
          <a:r>
            <a:rPr kumimoji="1" lang="ja-JP" altLang="en-US" sz="1400">
              <a:solidFill>
                <a:schemeClr val="dk1"/>
              </a:solidFill>
              <a:effectLst/>
              <a:latin typeface="+mn-lt"/>
              <a:ea typeface="+mn-ea"/>
              <a:cs typeface="+mn-cs"/>
            </a:rPr>
            <a:t>万円積立てたことや</a:t>
          </a:r>
          <a:r>
            <a:rPr kumimoji="1" lang="ja-JP" altLang="ja-JP" sz="1400">
              <a:solidFill>
                <a:schemeClr val="dk1"/>
              </a:solidFill>
              <a:effectLst/>
              <a:latin typeface="+mn-lt"/>
              <a:ea typeface="+mn-ea"/>
              <a:cs typeface="+mn-cs"/>
            </a:rPr>
            <a:t>、新型コロナウイルス感染症拡大による事業の中止に伴う歳出抑制などの影響により、財政調整基金を約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8,400</a:t>
          </a:r>
          <a:r>
            <a:rPr kumimoji="1" lang="ja-JP" altLang="ja-JP" sz="1400">
              <a:solidFill>
                <a:schemeClr val="dk1"/>
              </a:solidFill>
              <a:effectLst/>
              <a:latin typeface="+mn-lt"/>
              <a:ea typeface="+mn-ea"/>
              <a:cs typeface="+mn-cs"/>
            </a:rPr>
            <a:t>万円積立てたことで、基金全体としては、</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2,200</a:t>
          </a:r>
          <a:r>
            <a:rPr kumimoji="1" lang="ja-JP" altLang="ja-JP" sz="1400">
              <a:solidFill>
                <a:schemeClr val="dk1"/>
              </a:solidFill>
              <a:effectLst/>
              <a:latin typeface="+mn-lt"/>
              <a:ea typeface="+mn-ea"/>
              <a:cs typeface="+mn-cs"/>
            </a:rPr>
            <a:t>万円増加しています。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については、財政調整基金の積立てを行うことができましたが、臨時的な歳入の増加や歳出の減少の影響が大きく、他の基金については積立を行う余力がないのが現状です。今後も特定防衛施設周辺整備調整交付金事業基金及び多摩都市モノレール基金については継続して元金部分の積立を行っていきますが、その他の基金については、残高の急激な低下を招くことのないよう、計画的な事業進捗に努めます。</a:t>
          </a:r>
          <a:endParaRPr lang="ja-JP" altLang="ja-JP" sz="1400">
            <a:effectLst/>
          </a:endParaRPr>
        </a:p>
        <a:p>
          <a:r>
            <a:rPr kumimoji="1" lang="ja-JP" altLang="ja-JP" sz="1400">
              <a:solidFill>
                <a:schemeClr val="dk1"/>
              </a:solidFill>
              <a:effectLst/>
              <a:latin typeface="+mn-lt"/>
              <a:ea typeface="+mn-ea"/>
              <a:cs typeface="+mn-cs"/>
            </a:rPr>
            <a:t>　中長期的に減少傾向ですが、短期的には、</a:t>
          </a:r>
          <a:r>
            <a:rPr kumimoji="1" lang="ja-JP" altLang="en-US" sz="1400">
              <a:solidFill>
                <a:schemeClr val="dk1"/>
              </a:solidFill>
              <a:effectLst/>
              <a:latin typeface="+mn-lt"/>
              <a:ea typeface="+mn-ea"/>
              <a:cs typeface="+mn-cs"/>
            </a:rPr>
            <a:t>高齢者福祉センター改修工事を除く</a:t>
          </a:r>
          <a:r>
            <a:rPr kumimoji="1" lang="ja-JP" altLang="ja-JP" sz="1400">
              <a:solidFill>
                <a:schemeClr val="dk1"/>
              </a:solidFill>
              <a:effectLst/>
              <a:latin typeface="+mn-lt"/>
              <a:ea typeface="+mn-ea"/>
              <a:cs typeface="+mn-cs"/>
            </a:rPr>
            <a:t>大規模な施設改修工事等を予定していないため、大きく減少することはない見込みです。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公共施設建設基金については、公共施設の建設（改修を含む。）に要する資金に充てるために使用しています。</a:t>
          </a:r>
          <a:endParaRPr lang="ja-JP" altLang="ja-JP" sz="1400">
            <a:effectLst/>
          </a:endParaRPr>
        </a:p>
        <a:p>
          <a:r>
            <a:rPr kumimoji="1" lang="ja-JP" altLang="ja-JP" sz="1400">
              <a:solidFill>
                <a:schemeClr val="dk1"/>
              </a:solidFill>
              <a:effectLst/>
              <a:latin typeface="+mn-lt"/>
              <a:ea typeface="+mn-ea"/>
              <a:cs typeface="+mn-cs"/>
            </a:rPr>
            <a:t>　特定防衛施設周辺整備調整交付金事業基金については、防衛施設周辺の生活環境の整備等に関する法律第</a:t>
          </a:r>
          <a:r>
            <a:rPr kumimoji="1" lang="en-US" altLang="ja-JP" sz="1400">
              <a:solidFill>
                <a:schemeClr val="dk1"/>
              </a:solidFill>
              <a:effectLst/>
              <a:latin typeface="+mn-lt"/>
              <a:ea typeface="+mn-ea"/>
              <a:cs typeface="+mn-cs"/>
            </a:rPr>
            <a:t>9</a:t>
          </a:r>
          <a:r>
            <a:rPr kumimoji="1" lang="ja-JP" altLang="ja-JP" sz="1400">
              <a:solidFill>
                <a:schemeClr val="dk1"/>
              </a:solidFill>
              <a:effectLst/>
              <a:latin typeface="+mn-lt"/>
              <a:ea typeface="+mn-ea"/>
              <a:cs typeface="+mn-cs"/>
            </a:rPr>
            <a:t>条第</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項に規定する公共用の施設の整備又はその他の生活環境の改善もしくは開発の円滑な実施に寄与する事業を行うために要する経費に充てるために使用しています。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特定防衛施設周辺整備調整交付金事業基金については、リサイクルプラザ運転業務委託料や郷土資料館指定管理者委託料などに要する経費に</a:t>
          </a:r>
          <a:r>
            <a:rPr kumimoji="1" lang="ja-JP" altLang="en-US" sz="1400">
              <a:solidFill>
                <a:schemeClr val="dk1"/>
              </a:solidFill>
              <a:effectLst/>
              <a:latin typeface="+mn-lt"/>
              <a:ea typeface="+mn-ea"/>
              <a:cs typeface="+mn-cs"/>
            </a:rPr>
            <a:t>充当する一方、</a:t>
          </a:r>
          <a:r>
            <a:rPr kumimoji="1" lang="ja-JP" altLang="ja-JP" sz="1400">
              <a:solidFill>
                <a:schemeClr val="dk1"/>
              </a:solidFill>
              <a:effectLst/>
              <a:latin typeface="+mn-lt"/>
              <a:ea typeface="+mn-ea"/>
              <a:cs typeface="+mn-cs"/>
            </a:rPr>
            <a:t>令和</a:t>
          </a:r>
          <a:r>
            <a:rPr kumimoji="1" lang="ja-JP" altLang="en-US" sz="1400">
              <a:solidFill>
                <a:schemeClr val="dk1"/>
              </a:solidFill>
              <a:effectLst/>
              <a:latin typeface="+mn-lt"/>
              <a:ea typeface="+mn-ea"/>
              <a:cs typeface="+mn-cs"/>
            </a:rPr>
            <a:t>５、６</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に実施する高齢者福祉センター改修工事</a:t>
          </a:r>
          <a:r>
            <a:rPr kumimoji="1" lang="ja-JP" altLang="ja-JP" sz="1400">
              <a:solidFill>
                <a:schemeClr val="dk1"/>
              </a:solidFill>
              <a:effectLst/>
              <a:latin typeface="+mn-lt"/>
              <a:ea typeface="+mn-ea"/>
              <a:cs typeface="+mn-cs"/>
            </a:rPr>
            <a:t>へ</a:t>
          </a:r>
          <a:r>
            <a:rPr kumimoji="1" lang="ja-JP" altLang="en-US" sz="1400">
              <a:solidFill>
                <a:schemeClr val="dk1"/>
              </a:solidFill>
              <a:effectLst/>
              <a:latin typeface="+mn-lt"/>
              <a:ea typeface="+mn-ea"/>
              <a:cs typeface="+mn-cs"/>
            </a:rPr>
            <a:t>向けた積立を</a:t>
          </a:r>
          <a:r>
            <a:rPr kumimoji="1" lang="ja-JP" altLang="ja-JP" sz="1400">
              <a:solidFill>
                <a:schemeClr val="dk1"/>
              </a:solidFill>
              <a:effectLst/>
              <a:latin typeface="+mn-lt"/>
              <a:ea typeface="+mn-ea"/>
              <a:cs typeface="+mn-cs"/>
            </a:rPr>
            <a:t>行ったため、前年度比で約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3,200</a:t>
          </a:r>
          <a:r>
            <a:rPr kumimoji="1" lang="ja-JP" altLang="ja-JP" sz="1400">
              <a:solidFill>
                <a:schemeClr val="dk1"/>
              </a:solidFill>
              <a:effectLst/>
              <a:latin typeface="+mn-lt"/>
              <a:ea typeface="+mn-ea"/>
              <a:cs typeface="+mn-cs"/>
            </a:rPr>
            <a:t>万円残高が</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しています。</a:t>
          </a:r>
          <a:endParaRPr lang="ja-JP" altLang="ja-JP" sz="1400">
            <a:effectLst/>
          </a:endParaRPr>
        </a:p>
        <a:p>
          <a:r>
            <a:rPr kumimoji="1" lang="ja-JP" altLang="ja-JP" sz="1400">
              <a:solidFill>
                <a:schemeClr val="dk1"/>
              </a:solidFill>
              <a:effectLst/>
              <a:latin typeface="+mn-lt"/>
              <a:ea typeface="+mn-ea"/>
              <a:cs typeface="+mn-cs"/>
            </a:rPr>
            <a:t>　公共施設建設基金については、</a:t>
          </a:r>
          <a:r>
            <a:rPr kumimoji="1" lang="ja-JP" altLang="en-US" sz="1400">
              <a:solidFill>
                <a:schemeClr val="dk1"/>
              </a:solidFill>
              <a:effectLst/>
              <a:latin typeface="+mn-lt"/>
              <a:ea typeface="+mn-ea"/>
              <a:cs typeface="+mn-cs"/>
            </a:rPr>
            <a:t>町営住宅使用料や</a:t>
          </a:r>
          <a:r>
            <a:rPr kumimoji="1" lang="ja-JP" altLang="ja-JP" sz="1400">
              <a:solidFill>
                <a:schemeClr val="dk1"/>
              </a:solidFill>
              <a:effectLst/>
              <a:latin typeface="+mn-lt"/>
              <a:ea typeface="+mn-ea"/>
              <a:cs typeface="+mn-cs"/>
            </a:rPr>
            <a:t>利子を積み立てた一方、</a:t>
          </a:r>
          <a:r>
            <a:rPr kumimoji="1" lang="ja-JP" altLang="en-US" sz="1400">
              <a:solidFill>
                <a:schemeClr val="dk1"/>
              </a:solidFill>
              <a:effectLst/>
              <a:latin typeface="+mn-lt"/>
              <a:ea typeface="+mn-ea"/>
              <a:cs typeface="+mn-cs"/>
            </a:rPr>
            <a:t>公有地取得</a:t>
          </a:r>
          <a:r>
            <a:rPr kumimoji="1" lang="ja-JP" altLang="ja-JP" sz="1400">
              <a:solidFill>
                <a:schemeClr val="dk1"/>
              </a:solidFill>
              <a:effectLst/>
              <a:latin typeface="+mn-lt"/>
              <a:ea typeface="+mn-ea"/>
              <a:cs typeface="+mn-cs"/>
            </a:rPr>
            <a:t>経費に充当を行ったため、前年度</a:t>
          </a:r>
          <a:r>
            <a:rPr kumimoji="1" lang="ja-JP" altLang="en-US" sz="1400">
              <a:solidFill>
                <a:schemeClr val="dk1"/>
              </a:solidFill>
              <a:effectLst/>
              <a:latin typeface="+mn-lt"/>
              <a:ea typeface="+mn-ea"/>
              <a:cs typeface="+mn-cs"/>
            </a:rPr>
            <a:t>同額程度の残高となりました</a:t>
          </a:r>
          <a:r>
            <a:rPr kumimoji="1" lang="ja-JP" altLang="ja-JP" sz="140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公共施設建設基金については、令和</a:t>
          </a:r>
          <a:r>
            <a:rPr kumimoji="1" lang="ja-JP" altLang="en-US" sz="1400">
              <a:solidFill>
                <a:schemeClr val="dk1"/>
              </a:solidFill>
              <a:effectLst/>
              <a:latin typeface="+mn-lt"/>
              <a:ea typeface="+mn-ea"/>
              <a:cs typeface="+mn-cs"/>
            </a:rPr>
            <a:t>５</a:t>
          </a:r>
          <a:r>
            <a:rPr kumimoji="1" lang="ja-JP" altLang="ja-JP" sz="1400">
              <a:solidFill>
                <a:schemeClr val="dk1"/>
              </a:solidFill>
              <a:effectLst/>
              <a:latin typeface="+mn-lt"/>
              <a:ea typeface="+mn-ea"/>
              <a:cs typeface="+mn-cs"/>
            </a:rPr>
            <a:t>年度以降の大規模な施設改修工事等を予定していないため、残高を維持できる見込みです。</a:t>
          </a:r>
          <a:endParaRPr lang="ja-JP" altLang="ja-JP" sz="1400">
            <a:effectLst/>
          </a:endParaRPr>
        </a:p>
        <a:p>
          <a:r>
            <a:rPr kumimoji="1" lang="ja-JP" altLang="ja-JP" sz="1400">
              <a:solidFill>
                <a:schemeClr val="dk1"/>
              </a:solidFill>
              <a:effectLst/>
              <a:latin typeface="+mn-lt"/>
              <a:ea typeface="+mn-ea"/>
              <a:cs typeface="+mn-cs"/>
            </a:rPr>
            <a:t>　特定防衛施設周辺整備調整交付金事業基金については、</a:t>
          </a:r>
          <a:r>
            <a:rPr kumimoji="1" lang="ja-JP" altLang="en-US" sz="1400">
              <a:solidFill>
                <a:schemeClr val="dk1"/>
              </a:solidFill>
              <a:effectLst/>
              <a:latin typeface="+mn-lt"/>
              <a:ea typeface="+mn-ea"/>
              <a:cs typeface="+mn-cs"/>
            </a:rPr>
            <a:t>高齢者福祉センター改修工事を含め、</a:t>
          </a:r>
          <a:r>
            <a:rPr kumimoji="1" lang="ja-JP" altLang="ja-JP" sz="1400">
              <a:solidFill>
                <a:schemeClr val="dk1"/>
              </a:solidFill>
              <a:effectLst/>
              <a:latin typeface="+mn-lt"/>
              <a:ea typeface="+mn-ea"/>
              <a:cs typeface="+mn-cs"/>
            </a:rPr>
            <a:t>引き続き充当可能な事業の選定を行い、計画的な運用を行っていきます。</a:t>
          </a:r>
          <a:endParaRPr lang="ja-JP" altLang="ja-JP" sz="1400">
            <a:effectLst/>
          </a:endParaRPr>
        </a:p>
        <a:p>
          <a:r>
            <a:rPr kumimoji="1" lang="ja-JP" altLang="ja-JP" sz="1400">
              <a:solidFill>
                <a:schemeClr val="dk1"/>
              </a:solidFill>
              <a:effectLst/>
              <a:latin typeface="+mn-lt"/>
              <a:ea typeface="+mn-ea"/>
              <a:cs typeface="+mn-cs"/>
            </a:rPr>
            <a:t>　多摩都市モノレール基金については、今後も元金の積立てを行えるよう計画的な事業進捗に努めます。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取り崩しが</a:t>
          </a:r>
          <a:r>
            <a:rPr kumimoji="1" lang="en-US" altLang="ja-JP" sz="1400">
              <a:solidFill>
                <a:schemeClr val="dk1"/>
              </a:solidFill>
              <a:effectLst/>
              <a:latin typeface="+mn-lt"/>
              <a:ea typeface="+mn-ea"/>
              <a:cs typeface="+mn-cs"/>
            </a:rPr>
            <a:t>4,700</a:t>
          </a:r>
          <a:r>
            <a:rPr kumimoji="1" lang="ja-JP" altLang="en-US" sz="1400">
              <a:solidFill>
                <a:schemeClr val="dk1"/>
              </a:solidFill>
              <a:effectLst/>
              <a:latin typeface="+mn-lt"/>
              <a:ea typeface="+mn-ea"/>
              <a:cs typeface="+mn-cs"/>
            </a:rPr>
            <a:t>万円あったものの、</a:t>
          </a:r>
          <a:r>
            <a:rPr kumimoji="1" lang="ja-JP" altLang="ja-JP" sz="1400">
              <a:solidFill>
                <a:schemeClr val="dk1"/>
              </a:solidFill>
              <a:effectLst/>
              <a:latin typeface="+mn-lt"/>
              <a:ea typeface="+mn-ea"/>
              <a:cs typeface="+mn-cs"/>
            </a:rPr>
            <a:t>決算剰余金の</a:t>
          </a:r>
          <a:r>
            <a:rPr kumimoji="1" lang="en-US" altLang="ja-JP" sz="1400">
              <a:solidFill>
                <a:schemeClr val="dk1"/>
              </a:solidFill>
              <a:effectLst/>
              <a:latin typeface="+mn-lt"/>
              <a:ea typeface="+mn-ea"/>
              <a:cs typeface="+mn-cs"/>
            </a:rPr>
            <a:t>1/2</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約</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2,000</a:t>
          </a:r>
          <a:r>
            <a:rPr kumimoji="1" lang="ja-JP" altLang="ja-JP" sz="1400">
              <a:solidFill>
                <a:schemeClr val="dk1"/>
              </a:solidFill>
              <a:effectLst/>
              <a:latin typeface="+mn-lt"/>
              <a:ea typeface="+mn-ea"/>
              <a:cs typeface="+mn-cs"/>
            </a:rPr>
            <a:t>万円を積立てました。更に、財源余剰分約</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6,400</a:t>
          </a:r>
          <a:r>
            <a:rPr kumimoji="1" lang="ja-JP" altLang="ja-JP" sz="1400">
              <a:solidFill>
                <a:schemeClr val="dk1"/>
              </a:solidFill>
              <a:effectLst/>
              <a:latin typeface="+mn-lt"/>
              <a:ea typeface="+mn-ea"/>
              <a:cs typeface="+mn-cs"/>
            </a:rPr>
            <a:t>万円を積立てたことにより、前年度比で約</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億</a:t>
          </a:r>
          <a:r>
            <a:rPr kumimoji="1" lang="en-US" altLang="ja-JP" sz="1400">
              <a:solidFill>
                <a:schemeClr val="dk1"/>
              </a:solidFill>
              <a:effectLst/>
              <a:latin typeface="+mn-lt"/>
              <a:ea typeface="+mn-ea"/>
              <a:cs typeface="+mn-cs"/>
            </a:rPr>
            <a:t>3,700</a:t>
          </a:r>
          <a:r>
            <a:rPr kumimoji="1" lang="ja-JP" altLang="ja-JP" sz="1400">
              <a:solidFill>
                <a:schemeClr val="dk1"/>
              </a:solidFill>
              <a:effectLst/>
              <a:latin typeface="+mn-lt"/>
              <a:ea typeface="+mn-ea"/>
              <a:cs typeface="+mn-cs"/>
            </a:rPr>
            <a:t>万円残高が増加しました。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財政調整基金については、決算剰余金の</a:t>
          </a:r>
          <a:r>
            <a:rPr kumimoji="1" lang="en-US" altLang="ja-JP" sz="1400">
              <a:solidFill>
                <a:schemeClr val="dk1"/>
              </a:solidFill>
              <a:effectLst/>
              <a:latin typeface="+mn-lt"/>
              <a:ea typeface="+mn-ea"/>
              <a:cs typeface="+mn-cs"/>
            </a:rPr>
            <a:t>1/2</a:t>
          </a:r>
          <a:r>
            <a:rPr kumimoji="1" lang="ja-JP" altLang="ja-JP" sz="1400">
              <a:solidFill>
                <a:schemeClr val="dk1"/>
              </a:solidFill>
              <a:effectLst/>
              <a:latin typeface="+mn-lt"/>
              <a:ea typeface="+mn-ea"/>
              <a:cs typeface="+mn-cs"/>
            </a:rPr>
            <a:t>以上を積立てるとともに、最低水準の取り崩しに努めます。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減債基金の残高が存在しないため、増減はありません。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　今後、減債基金を積み立てる予定はありません。</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8" customWidth="1"/>
    <col min="12" max="12" width="2.21875" style="178" customWidth="1"/>
    <col min="13" max="17" width="2.33203125" style="178" customWidth="1"/>
    <col min="18" max="119" width="2.109375" style="178" customWidth="1"/>
    <col min="120" max="16384" width="0" style="178" hidden="1"/>
  </cols>
  <sheetData>
    <row r="1" spans="1:119" ht="33" customHeight="1" x14ac:dyDescent="0.2">
      <c r="B1" s="379" t="s">
        <v>81</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9"/>
      <c r="DK1" s="179"/>
      <c r="DL1" s="179"/>
      <c r="DM1" s="179"/>
      <c r="DN1" s="179"/>
      <c r="DO1" s="179"/>
    </row>
    <row r="2" spans="1:119" ht="24" thickBot="1" x14ac:dyDescent="0.25">
      <c r="B2" s="180" t="s">
        <v>82</v>
      </c>
      <c r="C2" s="180"/>
      <c r="D2" s="181"/>
    </row>
    <row r="3" spans="1:119" ht="18.75" customHeight="1" thickBot="1" x14ac:dyDescent="0.25">
      <c r="A3" s="179"/>
      <c r="B3" s="380" t="s">
        <v>83</v>
      </c>
      <c r="C3" s="381"/>
      <c r="D3" s="381"/>
      <c r="E3" s="382"/>
      <c r="F3" s="382"/>
      <c r="G3" s="382"/>
      <c r="H3" s="382"/>
      <c r="I3" s="382"/>
      <c r="J3" s="382"/>
      <c r="K3" s="382"/>
      <c r="L3" s="382" t="s">
        <v>84</v>
      </c>
      <c r="M3" s="382"/>
      <c r="N3" s="382"/>
      <c r="O3" s="382"/>
      <c r="P3" s="382"/>
      <c r="Q3" s="382"/>
      <c r="R3" s="389"/>
      <c r="S3" s="389"/>
      <c r="T3" s="389"/>
      <c r="U3" s="389"/>
      <c r="V3" s="390"/>
      <c r="W3" s="364" t="s">
        <v>85</v>
      </c>
      <c r="X3" s="365"/>
      <c r="Y3" s="365"/>
      <c r="Z3" s="365"/>
      <c r="AA3" s="365"/>
      <c r="AB3" s="381"/>
      <c r="AC3" s="389" t="s">
        <v>86</v>
      </c>
      <c r="AD3" s="365"/>
      <c r="AE3" s="365"/>
      <c r="AF3" s="365"/>
      <c r="AG3" s="365"/>
      <c r="AH3" s="365"/>
      <c r="AI3" s="365"/>
      <c r="AJ3" s="365"/>
      <c r="AK3" s="365"/>
      <c r="AL3" s="366"/>
      <c r="AM3" s="364" t="s">
        <v>87</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88</v>
      </c>
      <c r="BO3" s="365"/>
      <c r="BP3" s="365"/>
      <c r="BQ3" s="365"/>
      <c r="BR3" s="365"/>
      <c r="BS3" s="365"/>
      <c r="BT3" s="365"/>
      <c r="BU3" s="366"/>
      <c r="BV3" s="364" t="s">
        <v>89</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90</v>
      </c>
      <c r="CU3" s="365"/>
      <c r="CV3" s="365"/>
      <c r="CW3" s="365"/>
      <c r="CX3" s="365"/>
      <c r="CY3" s="365"/>
      <c r="CZ3" s="365"/>
      <c r="DA3" s="366"/>
      <c r="DB3" s="364" t="s">
        <v>91</v>
      </c>
      <c r="DC3" s="365"/>
      <c r="DD3" s="365"/>
      <c r="DE3" s="365"/>
      <c r="DF3" s="365"/>
      <c r="DG3" s="365"/>
      <c r="DH3" s="365"/>
      <c r="DI3" s="366"/>
    </row>
    <row r="4" spans="1:119" ht="18.75" customHeight="1" x14ac:dyDescent="0.2">
      <c r="A4" s="179"/>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92</v>
      </c>
      <c r="AZ4" s="368"/>
      <c r="BA4" s="368"/>
      <c r="BB4" s="368"/>
      <c r="BC4" s="368"/>
      <c r="BD4" s="368"/>
      <c r="BE4" s="368"/>
      <c r="BF4" s="368"/>
      <c r="BG4" s="368"/>
      <c r="BH4" s="368"/>
      <c r="BI4" s="368"/>
      <c r="BJ4" s="368"/>
      <c r="BK4" s="368"/>
      <c r="BL4" s="368"/>
      <c r="BM4" s="369"/>
      <c r="BN4" s="370">
        <v>16112928</v>
      </c>
      <c r="BO4" s="371"/>
      <c r="BP4" s="371"/>
      <c r="BQ4" s="371"/>
      <c r="BR4" s="371"/>
      <c r="BS4" s="371"/>
      <c r="BT4" s="371"/>
      <c r="BU4" s="372"/>
      <c r="BV4" s="370">
        <v>17456169</v>
      </c>
      <c r="BW4" s="371"/>
      <c r="BX4" s="371"/>
      <c r="BY4" s="371"/>
      <c r="BZ4" s="371"/>
      <c r="CA4" s="371"/>
      <c r="CB4" s="371"/>
      <c r="CC4" s="372"/>
      <c r="CD4" s="373" t="s">
        <v>93</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9.3000000000000007</v>
      </c>
      <c r="DC4" s="377"/>
      <c r="DD4" s="377"/>
      <c r="DE4" s="377"/>
      <c r="DF4" s="377"/>
      <c r="DG4" s="377"/>
      <c r="DH4" s="377"/>
      <c r="DI4" s="378"/>
    </row>
    <row r="5" spans="1:119" ht="18.75" customHeight="1" x14ac:dyDescent="0.2">
      <c r="A5" s="179"/>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94</v>
      </c>
      <c r="AN5" s="437"/>
      <c r="AO5" s="437"/>
      <c r="AP5" s="437"/>
      <c r="AQ5" s="437"/>
      <c r="AR5" s="437"/>
      <c r="AS5" s="437"/>
      <c r="AT5" s="438"/>
      <c r="AU5" s="439" t="s">
        <v>95</v>
      </c>
      <c r="AV5" s="440"/>
      <c r="AW5" s="440"/>
      <c r="AX5" s="440"/>
      <c r="AY5" s="441" t="s">
        <v>96</v>
      </c>
      <c r="AZ5" s="442"/>
      <c r="BA5" s="442"/>
      <c r="BB5" s="442"/>
      <c r="BC5" s="442"/>
      <c r="BD5" s="442"/>
      <c r="BE5" s="442"/>
      <c r="BF5" s="442"/>
      <c r="BG5" s="442"/>
      <c r="BH5" s="442"/>
      <c r="BI5" s="442"/>
      <c r="BJ5" s="442"/>
      <c r="BK5" s="442"/>
      <c r="BL5" s="442"/>
      <c r="BM5" s="443"/>
      <c r="BN5" s="407">
        <v>15648623</v>
      </c>
      <c r="BO5" s="408"/>
      <c r="BP5" s="408"/>
      <c r="BQ5" s="408"/>
      <c r="BR5" s="408"/>
      <c r="BS5" s="408"/>
      <c r="BT5" s="408"/>
      <c r="BU5" s="409"/>
      <c r="BV5" s="407">
        <v>16760875</v>
      </c>
      <c r="BW5" s="408"/>
      <c r="BX5" s="408"/>
      <c r="BY5" s="408"/>
      <c r="BZ5" s="408"/>
      <c r="CA5" s="408"/>
      <c r="CB5" s="408"/>
      <c r="CC5" s="409"/>
      <c r="CD5" s="410" t="s">
        <v>97</v>
      </c>
      <c r="CE5" s="411"/>
      <c r="CF5" s="411"/>
      <c r="CG5" s="411"/>
      <c r="CH5" s="411"/>
      <c r="CI5" s="411"/>
      <c r="CJ5" s="411"/>
      <c r="CK5" s="411"/>
      <c r="CL5" s="411"/>
      <c r="CM5" s="411"/>
      <c r="CN5" s="411"/>
      <c r="CO5" s="411"/>
      <c r="CP5" s="411"/>
      <c r="CQ5" s="411"/>
      <c r="CR5" s="411"/>
      <c r="CS5" s="412"/>
      <c r="CT5" s="404">
        <v>90.1</v>
      </c>
      <c r="CU5" s="405"/>
      <c r="CV5" s="405"/>
      <c r="CW5" s="405"/>
      <c r="CX5" s="405"/>
      <c r="CY5" s="405"/>
      <c r="CZ5" s="405"/>
      <c r="DA5" s="406"/>
      <c r="DB5" s="404">
        <v>85.2</v>
      </c>
      <c r="DC5" s="405"/>
      <c r="DD5" s="405"/>
      <c r="DE5" s="405"/>
      <c r="DF5" s="405"/>
      <c r="DG5" s="405"/>
      <c r="DH5" s="405"/>
      <c r="DI5" s="406"/>
    </row>
    <row r="6" spans="1:119" ht="18.75" customHeight="1" x14ac:dyDescent="0.2">
      <c r="A6" s="179"/>
      <c r="B6" s="413" t="s">
        <v>98</v>
      </c>
      <c r="C6" s="414"/>
      <c r="D6" s="414"/>
      <c r="E6" s="415"/>
      <c r="F6" s="415"/>
      <c r="G6" s="415"/>
      <c r="H6" s="415"/>
      <c r="I6" s="415"/>
      <c r="J6" s="415"/>
      <c r="K6" s="415"/>
      <c r="L6" s="415" t="s">
        <v>99</v>
      </c>
      <c r="M6" s="415"/>
      <c r="N6" s="415"/>
      <c r="O6" s="415"/>
      <c r="P6" s="415"/>
      <c r="Q6" s="415"/>
      <c r="R6" s="419"/>
      <c r="S6" s="419"/>
      <c r="T6" s="419"/>
      <c r="U6" s="419"/>
      <c r="V6" s="420"/>
      <c r="W6" s="423" t="s">
        <v>100</v>
      </c>
      <c r="X6" s="424"/>
      <c r="Y6" s="424"/>
      <c r="Z6" s="424"/>
      <c r="AA6" s="424"/>
      <c r="AB6" s="414"/>
      <c r="AC6" s="427" t="s">
        <v>101</v>
      </c>
      <c r="AD6" s="428"/>
      <c r="AE6" s="428"/>
      <c r="AF6" s="428"/>
      <c r="AG6" s="428"/>
      <c r="AH6" s="428"/>
      <c r="AI6" s="428"/>
      <c r="AJ6" s="428"/>
      <c r="AK6" s="428"/>
      <c r="AL6" s="429"/>
      <c r="AM6" s="436" t="s">
        <v>102</v>
      </c>
      <c r="AN6" s="437"/>
      <c r="AO6" s="437"/>
      <c r="AP6" s="437"/>
      <c r="AQ6" s="437"/>
      <c r="AR6" s="437"/>
      <c r="AS6" s="437"/>
      <c r="AT6" s="438"/>
      <c r="AU6" s="439" t="s">
        <v>95</v>
      </c>
      <c r="AV6" s="440"/>
      <c r="AW6" s="440"/>
      <c r="AX6" s="440"/>
      <c r="AY6" s="441" t="s">
        <v>103</v>
      </c>
      <c r="AZ6" s="442"/>
      <c r="BA6" s="442"/>
      <c r="BB6" s="442"/>
      <c r="BC6" s="442"/>
      <c r="BD6" s="442"/>
      <c r="BE6" s="442"/>
      <c r="BF6" s="442"/>
      <c r="BG6" s="442"/>
      <c r="BH6" s="442"/>
      <c r="BI6" s="442"/>
      <c r="BJ6" s="442"/>
      <c r="BK6" s="442"/>
      <c r="BL6" s="442"/>
      <c r="BM6" s="443"/>
      <c r="BN6" s="407">
        <v>464305</v>
      </c>
      <c r="BO6" s="408"/>
      <c r="BP6" s="408"/>
      <c r="BQ6" s="408"/>
      <c r="BR6" s="408"/>
      <c r="BS6" s="408"/>
      <c r="BT6" s="408"/>
      <c r="BU6" s="409"/>
      <c r="BV6" s="407">
        <v>695294</v>
      </c>
      <c r="BW6" s="408"/>
      <c r="BX6" s="408"/>
      <c r="BY6" s="408"/>
      <c r="BZ6" s="408"/>
      <c r="CA6" s="408"/>
      <c r="CB6" s="408"/>
      <c r="CC6" s="409"/>
      <c r="CD6" s="410" t="s">
        <v>104</v>
      </c>
      <c r="CE6" s="411"/>
      <c r="CF6" s="411"/>
      <c r="CG6" s="411"/>
      <c r="CH6" s="411"/>
      <c r="CI6" s="411"/>
      <c r="CJ6" s="411"/>
      <c r="CK6" s="411"/>
      <c r="CL6" s="411"/>
      <c r="CM6" s="411"/>
      <c r="CN6" s="411"/>
      <c r="CO6" s="411"/>
      <c r="CP6" s="411"/>
      <c r="CQ6" s="411"/>
      <c r="CR6" s="411"/>
      <c r="CS6" s="412"/>
      <c r="CT6" s="444">
        <v>90.1</v>
      </c>
      <c r="CU6" s="445"/>
      <c r="CV6" s="445"/>
      <c r="CW6" s="445"/>
      <c r="CX6" s="445"/>
      <c r="CY6" s="445"/>
      <c r="CZ6" s="445"/>
      <c r="DA6" s="446"/>
      <c r="DB6" s="444">
        <v>87</v>
      </c>
      <c r="DC6" s="445"/>
      <c r="DD6" s="445"/>
      <c r="DE6" s="445"/>
      <c r="DF6" s="445"/>
      <c r="DG6" s="445"/>
      <c r="DH6" s="445"/>
      <c r="DI6" s="446"/>
    </row>
    <row r="7" spans="1:119" ht="18.75" customHeight="1" x14ac:dyDescent="0.2">
      <c r="A7" s="179"/>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105</v>
      </c>
      <c r="AN7" s="437"/>
      <c r="AO7" s="437"/>
      <c r="AP7" s="437"/>
      <c r="AQ7" s="437"/>
      <c r="AR7" s="437"/>
      <c r="AS7" s="437"/>
      <c r="AT7" s="438"/>
      <c r="AU7" s="439" t="s">
        <v>106</v>
      </c>
      <c r="AV7" s="440"/>
      <c r="AW7" s="440"/>
      <c r="AX7" s="440"/>
      <c r="AY7" s="441" t="s">
        <v>107</v>
      </c>
      <c r="AZ7" s="442"/>
      <c r="BA7" s="442"/>
      <c r="BB7" s="442"/>
      <c r="BC7" s="442"/>
      <c r="BD7" s="442"/>
      <c r="BE7" s="442"/>
      <c r="BF7" s="442"/>
      <c r="BG7" s="442"/>
      <c r="BH7" s="442"/>
      <c r="BI7" s="442"/>
      <c r="BJ7" s="442"/>
      <c r="BK7" s="442"/>
      <c r="BL7" s="442"/>
      <c r="BM7" s="443"/>
      <c r="BN7" s="407">
        <v>0</v>
      </c>
      <c r="BO7" s="408"/>
      <c r="BP7" s="408"/>
      <c r="BQ7" s="408"/>
      <c r="BR7" s="408"/>
      <c r="BS7" s="408"/>
      <c r="BT7" s="408"/>
      <c r="BU7" s="409"/>
      <c r="BV7" s="407">
        <v>13501</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7291640</v>
      </c>
      <c r="CU7" s="408"/>
      <c r="CV7" s="408"/>
      <c r="CW7" s="408"/>
      <c r="CX7" s="408"/>
      <c r="CY7" s="408"/>
      <c r="CZ7" s="408"/>
      <c r="DA7" s="409"/>
      <c r="DB7" s="407">
        <v>7369678</v>
      </c>
      <c r="DC7" s="408"/>
      <c r="DD7" s="408"/>
      <c r="DE7" s="408"/>
      <c r="DF7" s="408"/>
      <c r="DG7" s="408"/>
      <c r="DH7" s="408"/>
      <c r="DI7" s="409"/>
    </row>
    <row r="8" spans="1:119" ht="18.75" customHeight="1" thickBot="1" x14ac:dyDescent="0.25">
      <c r="A8" s="179"/>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110</v>
      </c>
      <c r="AV8" s="440"/>
      <c r="AW8" s="440"/>
      <c r="AX8" s="440"/>
      <c r="AY8" s="441" t="s">
        <v>111</v>
      </c>
      <c r="AZ8" s="442"/>
      <c r="BA8" s="442"/>
      <c r="BB8" s="442"/>
      <c r="BC8" s="442"/>
      <c r="BD8" s="442"/>
      <c r="BE8" s="442"/>
      <c r="BF8" s="442"/>
      <c r="BG8" s="442"/>
      <c r="BH8" s="442"/>
      <c r="BI8" s="442"/>
      <c r="BJ8" s="442"/>
      <c r="BK8" s="442"/>
      <c r="BL8" s="442"/>
      <c r="BM8" s="443"/>
      <c r="BN8" s="407">
        <v>464305</v>
      </c>
      <c r="BO8" s="408"/>
      <c r="BP8" s="408"/>
      <c r="BQ8" s="408"/>
      <c r="BR8" s="408"/>
      <c r="BS8" s="408"/>
      <c r="BT8" s="408"/>
      <c r="BU8" s="409"/>
      <c r="BV8" s="407">
        <v>681793</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0.99</v>
      </c>
      <c r="CU8" s="448"/>
      <c r="CV8" s="448"/>
      <c r="CW8" s="448"/>
      <c r="CX8" s="448"/>
      <c r="CY8" s="448"/>
      <c r="CZ8" s="448"/>
      <c r="DA8" s="449"/>
      <c r="DB8" s="447">
        <v>1</v>
      </c>
      <c r="DC8" s="448"/>
      <c r="DD8" s="448"/>
      <c r="DE8" s="448"/>
      <c r="DF8" s="448"/>
      <c r="DG8" s="448"/>
      <c r="DH8" s="448"/>
      <c r="DI8" s="449"/>
    </row>
    <row r="9" spans="1:119" ht="18.75" customHeight="1" thickBot="1" x14ac:dyDescent="0.25">
      <c r="A9" s="179"/>
      <c r="B9" s="401" t="s">
        <v>113</v>
      </c>
      <c r="C9" s="402"/>
      <c r="D9" s="402"/>
      <c r="E9" s="402"/>
      <c r="F9" s="402"/>
      <c r="G9" s="402"/>
      <c r="H9" s="402"/>
      <c r="I9" s="402"/>
      <c r="J9" s="402"/>
      <c r="K9" s="450"/>
      <c r="L9" s="451" t="s">
        <v>114</v>
      </c>
      <c r="M9" s="452"/>
      <c r="N9" s="452"/>
      <c r="O9" s="452"/>
      <c r="P9" s="452"/>
      <c r="Q9" s="453"/>
      <c r="R9" s="454">
        <v>31765</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95</v>
      </c>
      <c r="AV9" s="440"/>
      <c r="AW9" s="440"/>
      <c r="AX9" s="440"/>
      <c r="AY9" s="441" t="s">
        <v>117</v>
      </c>
      <c r="AZ9" s="442"/>
      <c r="BA9" s="442"/>
      <c r="BB9" s="442"/>
      <c r="BC9" s="442"/>
      <c r="BD9" s="442"/>
      <c r="BE9" s="442"/>
      <c r="BF9" s="442"/>
      <c r="BG9" s="442"/>
      <c r="BH9" s="442"/>
      <c r="BI9" s="442"/>
      <c r="BJ9" s="442"/>
      <c r="BK9" s="442"/>
      <c r="BL9" s="442"/>
      <c r="BM9" s="443"/>
      <c r="BN9" s="407">
        <v>-217488</v>
      </c>
      <c r="BO9" s="408"/>
      <c r="BP9" s="408"/>
      <c r="BQ9" s="408"/>
      <c r="BR9" s="408"/>
      <c r="BS9" s="408"/>
      <c r="BT9" s="408"/>
      <c r="BU9" s="409"/>
      <c r="BV9" s="407">
        <v>293152</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5.6</v>
      </c>
      <c r="CU9" s="405"/>
      <c r="CV9" s="405"/>
      <c r="CW9" s="405"/>
      <c r="CX9" s="405"/>
      <c r="CY9" s="405"/>
      <c r="CZ9" s="405"/>
      <c r="DA9" s="406"/>
      <c r="DB9" s="404">
        <v>5.0999999999999996</v>
      </c>
      <c r="DC9" s="405"/>
      <c r="DD9" s="405"/>
      <c r="DE9" s="405"/>
      <c r="DF9" s="405"/>
      <c r="DG9" s="405"/>
      <c r="DH9" s="405"/>
      <c r="DI9" s="406"/>
    </row>
    <row r="10" spans="1:119" ht="18.75" customHeight="1" thickBot="1" x14ac:dyDescent="0.25">
      <c r="A10" s="179"/>
      <c r="B10" s="401"/>
      <c r="C10" s="402"/>
      <c r="D10" s="402"/>
      <c r="E10" s="402"/>
      <c r="F10" s="402"/>
      <c r="G10" s="402"/>
      <c r="H10" s="402"/>
      <c r="I10" s="402"/>
      <c r="J10" s="402"/>
      <c r="K10" s="450"/>
      <c r="L10" s="457" t="s">
        <v>119</v>
      </c>
      <c r="M10" s="437"/>
      <c r="N10" s="437"/>
      <c r="O10" s="437"/>
      <c r="P10" s="437"/>
      <c r="Q10" s="438"/>
      <c r="R10" s="458">
        <v>33445</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95</v>
      </c>
      <c r="AV10" s="440"/>
      <c r="AW10" s="440"/>
      <c r="AX10" s="440"/>
      <c r="AY10" s="441" t="s">
        <v>121</v>
      </c>
      <c r="AZ10" s="442"/>
      <c r="BA10" s="442"/>
      <c r="BB10" s="442"/>
      <c r="BC10" s="442"/>
      <c r="BD10" s="442"/>
      <c r="BE10" s="442"/>
      <c r="BF10" s="442"/>
      <c r="BG10" s="442"/>
      <c r="BH10" s="442"/>
      <c r="BI10" s="442"/>
      <c r="BJ10" s="442"/>
      <c r="BK10" s="442"/>
      <c r="BL10" s="442"/>
      <c r="BM10" s="443"/>
      <c r="BN10" s="407">
        <v>383827</v>
      </c>
      <c r="BO10" s="408"/>
      <c r="BP10" s="408"/>
      <c r="BQ10" s="408"/>
      <c r="BR10" s="408"/>
      <c r="BS10" s="408"/>
      <c r="BT10" s="408"/>
      <c r="BU10" s="409"/>
      <c r="BV10" s="407">
        <v>716023</v>
      </c>
      <c r="BW10" s="408"/>
      <c r="BX10" s="408"/>
      <c r="BY10" s="408"/>
      <c r="BZ10" s="408"/>
      <c r="CA10" s="408"/>
      <c r="CB10" s="408"/>
      <c r="CC10" s="409"/>
      <c r="CD10" s="182" t="s">
        <v>122</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5">
      <c r="A11" s="179"/>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2">
      <c r="A12" s="179"/>
      <c r="B12" s="467" t="s">
        <v>130</v>
      </c>
      <c r="C12" s="468"/>
      <c r="D12" s="468"/>
      <c r="E12" s="468"/>
      <c r="F12" s="468"/>
      <c r="G12" s="468"/>
      <c r="H12" s="468"/>
      <c r="I12" s="468"/>
      <c r="J12" s="468"/>
      <c r="K12" s="469"/>
      <c r="L12" s="476" t="s">
        <v>131</v>
      </c>
      <c r="M12" s="477"/>
      <c r="N12" s="477"/>
      <c r="O12" s="477"/>
      <c r="P12" s="477"/>
      <c r="Q12" s="478"/>
      <c r="R12" s="479">
        <v>32161</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47000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138</v>
      </c>
      <c r="DC12" s="448"/>
      <c r="DD12" s="448"/>
      <c r="DE12" s="448"/>
      <c r="DF12" s="448"/>
      <c r="DG12" s="448"/>
      <c r="DH12" s="448"/>
      <c r="DI12" s="449"/>
    </row>
    <row r="13" spans="1:119" ht="18.75" customHeight="1" x14ac:dyDescent="0.2">
      <c r="A13" s="179"/>
      <c r="B13" s="470"/>
      <c r="C13" s="471"/>
      <c r="D13" s="471"/>
      <c r="E13" s="471"/>
      <c r="F13" s="471"/>
      <c r="G13" s="471"/>
      <c r="H13" s="471"/>
      <c r="I13" s="471"/>
      <c r="J13" s="471"/>
      <c r="K13" s="472"/>
      <c r="L13" s="188"/>
      <c r="M13" s="498" t="s">
        <v>139</v>
      </c>
      <c r="N13" s="499"/>
      <c r="O13" s="499"/>
      <c r="P13" s="499"/>
      <c r="Q13" s="500"/>
      <c r="R13" s="491">
        <v>31276</v>
      </c>
      <c r="S13" s="492"/>
      <c r="T13" s="492"/>
      <c r="U13" s="492"/>
      <c r="V13" s="493"/>
      <c r="W13" s="423" t="s">
        <v>140</v>
      </c>
      <c r="X13" s="424"/>
      <c r="Y13" s="424"/>
      <c r="Z13" s="424"/>
      <c r="AA13" s="424"/>
      <c r="AB13" s="414"/>
      <c r="AC13" s="458">
        <v>277</v>
      </c>
      <c r="AD13" s="459"/>
      <c r="AE13" s="459"/>
      <c r="AF13" s="459"/>
      <c r="AG13" s="501"/>
      <c r="AH13" s="458">
        <v>300</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119339</v>
      </c>
      <c r="BO13" s="408"/>
      <c r="BP13" s="408"/>
      <c r="BQ13" s="408"/>
      <c r="BR13" s="408"/>
      <c r="BS13" s="408"/>
      <c r="BT13" s="408"/>
      <c r="BU13" s="409"/>
      <c r="BV13" s="407">
        <v>1009175</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0.8</v>
      </c>
      <c r="CU13" s="405"/>
      <c r="CV13" s="405"/>
      <c r="CW13" s="405"/>
      <c r="CX13" s="405"/>
      <c r="CY13" s="405"/>
      <c r="CZ13" s="405"/>
      <c r="DA13" s="406"/>
      <c r="DB13" s="404">
        <v>0.6</v>
      </c>
      <c r="DC13" s="405"/>
      <c r="DD13" s="405"/>
      <c r="DE13" s="405"/>
      <c r="DF13" s="405"/>
      <c r="DG13" s="405"/>
      <c r="DH13" s="405"/>
      <c r="DI13" s="406"/>
    </row>
    <row r="14" spans="1:119" ht="18.75" customHeight="1" thickBot="1" x14ac:dyDescent="0.25">
      <c r="A14" s="179"/>
      <c r="B14" s="470"/>
      <c r="C14" s="471"/>
      <c r="D14" s="471"/>
      <c r="E14" s="471"/>
      <c r="F14" s="471"/>
      <c r="G14" s="471"/>
      <c r="H14" s="471"/>
      <c r="I14" s="471"/>
      <c r="J14" s="471"/>
      <c r="K14" s="472"/>
      <c r="L14" s="488" t="s">
        <v>145</v>
      </c>
      <c r="M14" s="489"/>
      <c r="N14" s="489"/>
      <c r="O14" s="489"/>
      <c r="P14" s="489"/>
      <c r="Q14" s="490"/>
      <c r="R14" s="491">
        <v>32328</v>
      </c>
      <c r="S14" s="492"/>
      <c r="T14" s="492"/>
      <c r="U14" s="492"/>
      <c r="V14" s="493"/>
      <c r="W14" s="397"/>
      <c r="X14" s="398"/>
      <c r="Y14" s="398"/>
      <c r="Z14" s="398"/>
      <c r="AA14" s="398"/>
      <c r="AB14" s="387"/>
      <c r="AC14" s="494">
        <v>2</v>
      </c>
      <c r="AD14" s="495"/>
      <c r="AE14" s="495"/>
      <c r="AF14" s="495"/>
      <c r="AG14" s="496"/>
      <c r="AH14" s="494">
        <v>2.1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147</v>
      </c>
      <c r="CU14" s="506"/>
      <c r="CV14" s="506"/>
      <c r="CW14" s="506"/>
      <c r="CX14" s="506"/>
      <c r="CY14" s="506"/>
      <c r="CZ14" s="506"/>
      <c r="DA14" s="507"/>
      <c r="DB14" s="505" t="s">
        <v>138</v>
      </c>
      <c r="DC14" s="506"/>
      <c r="DD14" s="506"/>
      <c r="DE14" s="506"/>
      <c r="DF14" s="506"/>
      <c r="DG14" s="506"/>
      <c r="DH14" s="506"/>
      <c r="DI14" s="507"/>
    </row>
    <row r="15" spans="1:119" ht="18.75" customHeight="1" x14ac:dyDescent="0.2">
      <c r="A15" s="179"/>
      <c r="B15" s="470"/>
      <c r="C15" s="471"/>
      <c r="D15" s="471"/>
      <c r="E15" s="471"/>
      <c r="F15" s="471"/>
      <c r="G15" s="471"/>
      <c r="H15" s="471"/>
      <c r="I15" s="471"/>
      <c r="J15" s="471"/>
      <c r="K15" s="472"/>
      <c r="L15" s="188"/>
      <c r="M15" s="498" t="s">
        <v>148</v>
      </c>
      <c r="N15" s="499"/>
      <c r="O15" s="499"/>
      <c r="P15" s="499"/>
      <c r="Q15" s="500"/>
      <c r="R15" s="491">
        <v>31501</v>
      </c>
      <c r="S15" s="492"/>
      <c r="T15" s="492"/>
      <c r="U15" s="492"/>
      <c r="V15" s="493"/>
      <c r="W15" s="423" t="s">
        <v>149</v>
      </c>
      <c r="X15" s="424"/>
      <c r="Y15" s="424"/>
      <c r="Z15" s="424"/>
      <c r="AA15" s="424"/>
      <c r="AB15" s="414"/>
      <c r="AC15" s="458">
        <v>4370</v>
      </c>
      <c r="AD15" s="459"/>
      <c r="AE15" s="459"/>
      <c r="AF15" s="459"/>
      <c r="AG15" s="501"/>
      <c r="AH15" s="458">
        <v>4669</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5642348</v>
      </c>
      <c r="BO15" s="371"/>
      <c r="BP15" s="371"/>
      <c r="BQ15" s="371"/>
      <c r="BR15" s="371"/>
      <c r="BS15" s="371"/>
      <c r="BT15" s="371"/>
      <c r="BU15" s="372"/>
      <c r="BV15" s="370">
        <v>5442737</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89"/>
      <c r="CU15" s="190"/>
      <c r="CV15" s="190"/>
      <c r="CW15" s="190"/>
      <c r="CX15" s="190"/>
      <c r="CY15" s="190"/>
      <c r="CZ15" s="190"/>
      <c r="DA15" s="191"/>
      <c r="DB15" s="189"/>
      <c r="DC15" s="190"/>
      <c r="DD15" s="190"/>
      <c r="DE15" s="190"/>
      <c r="DF15" s="190"/>
      <c r="DG15" s="190"/>
      <c r="DH15" s="190"/>
      <c r="DI15" s="191"/>
    </row>
    <row r="16" spans="1:119" ht="18.75" customHeight="1" x14ac:dyDescent="0.2">
      <c r="A16" s="179"/>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31.1</v>
      </c>
      <c r="AD16" s="495"/>
      <c r="AE16" s="495"/>
      <c r="AF16" s="495"/>
      <c r="AG16" s="496"/>
      <c r="AH16" s="494">
        <v>32.1</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5688483</v>
      </c>
      <c r="BO16" s="408"/>
      <c r="BP16" s="408"/>
      <c r="BQ16" s="408"/>
      <c r="BR16" s="408"/>
      <c r="BS16" s="408"/>
      <c r="BT16" s="408"/>
      <c r="BU16" s="409"/>
      <c r="BV16" s="407">
        <v>5611070</v>
      </c>
      <c r="BW16" s="408"/>
      <c r="BX16" s="408"/>
      <c r="BY16" s="408"/>
      <c r="BZ16" s="408"/>
      <c r="CA16" s="408"/>
      <c r="CB16" s="408"/>
      <c r="CC16" s="409"/>
      <c r="CD16" s="192"/>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79"/>
      <c r="B17" s="473"/>
      <c r="C17" s="474"/>
      <c r="D17" s="474"/>
      <c r="E17" s="474"/>
      <c r="F17" s="474"/>
      <c r="G17" s="474"/>
      <c r="H17" s="474"/>
      <c r="I17" s="474"/>
      <c r="J17" s="474"/>
      <c r="K17" s="475"/>
      <c r="L17" s="193"/>
      <c r="M17" s="518" t="s">
        <v>155</v>
      </c>
      <c r="N17" s="519"/>
      <c r="O17" s="519"/>
      <c r="P17" s="519"/>
      <c r="Q17" s="520"/>
      <c r="R17" s="513" t="s">
        <v>156</v>
      </c>
      <c r="S17" s="514"/>
      <c r="T17" s="514"/>
      <c r="U17" s="514"/>
      <c r="V17" s="515"/>
      <c r="W17" s="423" t="s">
        <v>157</v>
      </c>
      <c r="X17" s="424"/>
      <c r="Y17" s="424"/>
      <c r="Z17" s="424"/>
      <c r="AA17" s="424"/>
      <c r="AB17" s="414"/>
      <c r="AC17" s="458">
        <v>9423</v>
      </c>
      <c r="AD17" s="459"/>
      <c r="AE17" s="459"/>
      <c r="AF17" s="459"/>
      <c r="AG17" s="501"/>
      <c r="AH17" s="458">
        <v>9577</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7245505</v>
      </c>
      <c r="BO17" s="408"/>
      <c r="BP17" s="408"/>
      <c r="BQ17" s="408"/>
      <c r="BR17" s="408"/>
      <c r="BS17" s="408"/>
      <c r="BT17" s="408"/>
      <c r="BU17" s="409"/>
      <c r="BV17" s="407">
        <v>6964111</v>
      </c>
      <c r="BW17" s="408"/>
      <c r="BX17" s="408"/>
      <c r="BY17" s="408"/>
      <c r="BZ17" s="408"/>
      <c r="CA17" s="408"/>
      <c r="CB17" s="408"/>
      <c r="CC17" s="409"/>
      <c r="CD17" s="192"/>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79"/>
      <c r="B18" s="529" t="s">
        <v>159</v>
      </c>
      <c r="C18" s="450"/>
      <c r="D18" s="450"/>
      <c r="E18" s="530"/>
      <c r="F18" s="530"/>
      <c r="G18" s="530"/>
      <c r="H18" s="530"/>
      <c r="I18" s="530"/>
      <c r="J18" s="530"/>
      <c r="K18" s="530"/>
      <c r="L18" s="531">
        <v>16.850000000000001</v>
      </c>
      <c r="M18" s="531"/>
      <c r="N18" s="531"/>
      <c r="O18" s="531"/>
      <c r="P18" s="531"/>
      <c r="Q18" s="531"/>
      <c r="R18" s="532"/>
      <c r="S18" s="532"/>
      <c r="T18" s="532"/>
      <c r="U18" s="532"/>
      <c r="V18" s="533"/>
      <c r="W18" s="425"/>
      <c r="X18" s="426"/>
      <c r="Y18" s="426"/>
      <c r="Z18" s="426"/>
      <c r="AA18" s="426"/>
      <c r="AB18" s="417"/>
      <c r="AC18" s="534">
        <v>67</v>
      </c>
      <c r="AD18" s="535"/>
      <c r="AE18" s="535"/>
      <c r="AF18" s="535"/>
      <c r="AG18" s="536"/>
      <c r="AH18" s="534">
        <v>65.8</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7516016</v>
      </c>
      <c r="BO18" s="408"/>
      <c r="BP18" s="408"/>
      <c r="BQ18" s="408"/>
      <c r="BR18" s="408"/>
      <c r="BS18" s="408"/>
      <c r="BT18" s="408"/>
      <c r="BU18" s="409"/>
      <c r="BV18" s="407">
        <v>7179683</v>
      </c>
      <c r="BW18" s="408"/>
      <c r="BX18" s="408"/>
      <c r="BY18" s="408"/>
      <c r="BZ18" s="408"/>
      <c r="CA18" s="408"/>
      <c r="CB18" s="408"/>
      <c r="CC18" s="409"/>
      <c r="CD18" s="192"/>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79"/>
      <c r="B19" s="529" t="s">
        <v>161</v>
      </c>
      <c r="C19" s="450"/>
      <c r="D19" s="450"/>
      <c r="E19" s="530"/>
      <c r="F19" s="530"/>
      <c r="G19" s="530"/>
      <c r="H19" s="530"/>
      <c r="I19" s="530"/>
      <c r="J19" s="530"/>
      <c r="K19" s="530"/>
      <c r="L19" s="538">
        <v>1885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10715766</v>
      </c>
      <c r="BO19" s="408"/>
      <c r="BP19" s="408"/>
      <c r="BQ19" s="408"/>
      <c r="BR19" s="408"/>
      <c r="BS19" s="408"/>
      <c r="BT19" s="408"/>
      <c r="BU19" s="409"/>
      <c r="BV19" s="407">
        <v>10715550</v>
      </c>
      <c r="BW19" s="408"/>
      <c r="BX19" s="408"/>
      <c r="BY19" s="408"/>
      <c r="BZ19" s="408"/>
      <c r="CA19" s="408"/>
      <c r="CB19" s="408"/>
      <c r="CC19" s="409"/>
      <c r="CD19" s="192"/>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79"/>
      <c r="B20" s="529" t="s">
        <v>163</v>
      </c>
      <c r="C20" s="450"/>
      <c r="D20" s="450"/>
      <c r="E20" s="530"/>
      <c r="F20" s="530"/>
      <c r="G20" s="530"/>
      <c r="H20" s="530"/>
      <c r="I20" s="530"/>
      <c r="J20" s="530"/>
      <c r="K20" s="530"/>
      <c r="L20" s="538">
        <v>13017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2"/>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79"/>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2"/>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79"/>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7917798</v>
      </c>
      <c r="BO22" s="371"/>
      <c r="BP22" s="371"/>
      <c r="BQ22" s="371"/>
      <c r="BR22" s="371"/>
      <c r="BS22" s="371"/>
      <c r="BT22" s="371"/>
      <c r="BU22" s="372"/>
      <c r="BV22" s="370">
        <v>8205091</v>
      </c>
      <c r="BW22" s="371"/>
      <c r="BX22" s="371"/>
      <c r="BY22" s="371"/>
      <c r="BZ22" s="371"/>
      <c r="CA22" s="371"/>
      <c r="CB22" s="371"/>
      <c r="CC22" s="372"/>
      <c r="CD22" s="192"/>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79"/>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3091051</v>
      </c>
      <c r="BO23" s="408"/>
      <c r="BP23" s="408"/>
      <c r="BQ23" s="408"/>
      <c r="BR23" s="408"/>
      <c r="BS23" s="408"/>
      <c r="BT23" s="408"/>
      <c r="BU23" s="409"/>
      <c r="BV23" s="407">
        <v>3306120</v>
      </c>
      <c r="BW23" s="408"/>
      <c r="BX23" s="408"/>
      <c r="BY23" s="408"/>
      <c r="BZ23" s="408"/>
      <c r="CA23" s="408"/>
      <c r="CB23" s="408"/>
      <c r="CC23" s="409"/>
      <c r="CD23" s="192"/>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79"/>
      <c r="B24" s="578"/>
      <c r="C24" s="554"/>
      <c r="D24" s="555"/>
      <c r="E24" s="457" t="s">
        <v>173</v>
      </c>
      <c r="F24" s="437"/>
      <c r="G24" s="437"/>
      <c r="H24" s="437"/>
      <c r="I24" s="437"/>
      <c r="J24" s="437"/>
      <c r="K24" s="438"/>
      <c r="L24" s="458">
        <v>1</v>
      </c>
      <c r="M24" s="459"/>
      <c r="N24" s="459"/>
      <c r="O24" s="459"/>
      <c r="P24" s="501"/>
      <c r="Q24" s="458">
        <v>7630</v>
      </c>
      <c r="R24" s="459"/>
      <c r="S24" s="459"/>
      <c r="T24" s="459"/>
      <c r="U24" s="459"/>
      <c r="V24" s="501"/>
      <c r="W24" s="553"/>
      <c r="X24" s="554"/>
      <c r="Y24" s="555"/>
      <c r="Z24" s="457" t="s">
        <v>174</v>
      </c>
      <c r="AA24" s="437"/>
      <c r="AB24" s="437"/>
      <c r="AC24" s="437"/>
      <c r="AD24" s="437"/>
      <c r="AE24" s="437"/>
      <c r="AF24" s="437"/>
      <c r="AG24" s="438"/>
      <c r="AH24" s="458">
        <v>201</v>
      </c>
      <c r="AI24" s="459"/>
      <c r="AJ24" s="459"/>
      <c r="AK24" s="459"/>
      <c r="AL24" s="501"/>
      <c r="AM24" s="458">
        <v>655260</v>
      </c>
      <c r="AN24" s="459"/>
      <c r="AO24" s="459"/>
      <c r="AP24" s="459"/>
      <c r="AQ24" s="459"/>
      <c r="AR24" s="501"/>
      <c r="AS24" s="458">
        <v>3260</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6915341</v>
      </c>
      <c r="BO24" s="408"/>
      <c r="BP24" s="408"/>
      <c r="BQ24" s="408"/>
      <c r="BR24" s="408"/>
      <c r="BS24" s="408"/>
      <c r="BT24" s="408"/>
      <c r="BU24" s="409"/>
      <c r="BV24" s="407">
        <v>7020922</v>
      </c>
      <c r="BW24" s="408"/>
      <c r="BX24" s="408"/>
      <c r="BY24" s="408"/>
      <c r="BZ24" s="408"/>
      <c r="CA24" s="408"/>
      <c r="CB24" s="408"/>
      <c r="CC24" s="409"/>
      <c r="CD24" s="192"/>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79"/>
      <c r="B25" s="578"/>
      <c r="C25" s="554"/>
      <c r="D25" s="555"/>
      <c r="E25" s="457" t="s">
        <v>176</v>
      </c>
      <c r="F25" s="437"/>
      <c r="G25" s="437"/>
      <c r="H25" s="437"/>
      <c r="I25" s="437"/>
      <c r="J25" s="437"/>
      <c r="K25" s="438"/>
      <c r="L25" s="458">
        <v>1</v>
      </c>
      <c r="M25" s="459"/>
      <c r="N25" s="459"/>
      <c r="O25" s="459"/>
      <c r="P25" s="501"/>
      <c r="Q25" s="458">
        <v>6660</v>
      </c>
      <c r="R25" s="459"/>
      <c r="S25" s="459"/>
      <c r="T25" s="459"/>
      <c r="U25" s="459"/>
      <c r="V25" s="501"/>
      <c r="W25" s="553"/>
      <c r="X25" s="554"/>
      <c r="Y25" s="555"/>
      <c r="Z25" s="457" t="s">
        <v>177</v>
      </c>
      <c r="AA25" s="437"/>
      <c r="AB25" s="437"/>
      <c r="AC25" s="437"/>
      <c r="AD25" s="437"/>
      <c r="AE25" s="437"/>
      <c r="AF25" s="437"/>
      <c r="AG25" s="438"/>
      <c r="AH25" s="458" t="s">
        <v>138</v>
      </c>
      <c r="AI25" s="459"/>
      <c r="AJ25" s="459"/>
      <c r="AK25" s="459"/>
      <c r="AL25" s="501"/>
      <c r="AM25" s="458" t="s">
        <v>138</v>
      </c>
      <c r="AN25" s="459"/>
      <c r="AO25" s="459"/>
      <c r="AP25" s="459"/>
      <c r="AQ25" s="459"/>
      <c r="AR25" s="501"/>
      <c r="AS25" s="458" t="s">
        <v>138</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2412242</v>
      </c>
      <c r="BO25" s="371"/>
      <c r="BP25" s="371"/>
      <c r="BQ25" s="371"/>
      <c r="BR25" s="371"/>
      <c r="BS25" s="371"/>
      <c r="BT25" s="371"/>
      <c r="BU25" s="372"/>
      <c r="BV25" s="370">
        <v>3856007</v>
      </c>
      <c r="BW25" s="371"/>
      <c r="BX25" s="371"/>
      <c r="BY25" s="371"/>
      <c r="BZ25" s="371"/>
      <c r="CA25" s="371"/>
      <c r="CB25" s="371"/>
      <c r="CC25" s="372"/>
      <c r="CD25" s="192"/>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79"/>
      <c r="B26" s="578"/>
      <c r="C26" s="554"/>
      <c r="D26" s="555"/>
      <c r="E26" s="457" t="s">
        <v>179</v>
      </c>
      <c r="F26" s="437"/>
      <c r="G26" s="437"/>
      <c r="H26" s="437"/>
      <c r="I26" s="437"/>
      <c r="J26" s="437"/>
      <c r="K26" s="438"/>
      <c r="L26" s="458">
        <v>1</v>
      </c>
      <c r="M26" s="459"/>
      <c r="N26" s="459"/>
      <c r="O26" s="459"/>
      <c r="P26" s="501"/>
      <c r="Q26" s="458">
        <v>6370</v>
      </c>
      <c r="R26" s="459"/>
      <c r="S26" s="459"/>
      <c r="T26" s="459"/>
      <c r="U26" s="459"/>
      <c r="V26" s="501"/>
      <c r="W26" s="553"/>
      <c r="X26" s="554"/>
      <c r="Y26" s="555"/>
      <c r="Z26" s="457" t="s">
        <v>180</v>
      </c>
      <c r="AA26" s="559"/>
      <c r="AB26" s="559"/>
      <c r="AC26" s="559"/>
      <c r="AD26" s="559"/>
      <c r="AE26" s="559"/>
      <c r="AF26" s="559"/>
      <c r="AG26" s="560"/>
      <c r="AH26" s="458" t="s">
        <v>138</v>
      </c>
      <c r="AI26" s="459"/>
      <c r="AJ26" s="459"/>
      <c r="AK26" s="459"/>
      <c r="AL26" s="501"/>
      <c r="AM26" s="458" t="s">
        <v>138</v>
      </c>
      <c r="AN26" s="459"/>
      <c r="AO26" s="459"/>
      <c r="AP26" s="459"/>
      <c r="AQ26" s="459"/>
      <c r="AR26" s="501"/>
      <c r="AS26" s="458" t="s">
        <v>138</v>
      </c>
      <c r="AT26" s="459"/>
      <c r="AU26" s="459"/>
      <c r="AV26" s="459"/>
      <c r="AW26" s="459"/>
      <c r="AX26" s="460"/>
      <c r="AY26" s="410" t="s">
        <v>181</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2"/>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79"/>
      <c r="B27" s="578"/>
      <c r="C27" s="554"/>
      <c r="D27" s="555"/>
      <c r="E27" s="457" t="s">
        <v>182</v>
      </c>
      <c r="F27" s="437"/>
      <c r="G27" s="437"/>
      <c r="H27" s="437"/>
      <c r="I27" s="437"/>
      <c r="J27" s="437"/>
      <c r="K27" s="438"/>
      <c r="L27" s="458">
        <v>1</v>
      </c>
      <c r="M27" s="459"/>
      <c r="N27" s="459"/>
      <c r="O27" s="459"/>
      <c r="P27" s="501"/>
      <c r="Q27" s="458">
        <v>4200</v>
      </c>
      <c r="R27" s="459"/>
      <c r="S27" s="459"/>
      <c r="T27" s="459"/>
      <c r="U27" s="459"/>
      <c r="V27" s="501"/>
      <c r="W27" s="553"/>
      <c r="X27" s="554"/>
      <c r="Y27" s="555"/>
      <c r="Z27" s="457" t="s">
        <v>183</v>
      </c>
      <c r="AA27" s="437"/>
      <c r="AB27" s="437"/>
      <c r="AC27" s="437"/>
      <c r="AD27" s="437"/>
      <c r="AE27" s="437"/>
      <c r="AF27" s="437"/>
      <c r="AG27" s="438"/>
      <c r="AH27" s="458">
        <v>2</v>
      </c>
      <c r="AI27" s="459"/>
      <c r="AJ27" s="459"/>
      <c r="AK27" s="459"/>
      <c r="AL27" s="501"/>
      <c r="AM27" s="458" t="s">
        <v>184</v>
      </c>
      <c r="AN27" s="459"/>
      <c r="AO27" s="459"/>
      <c r="AP27" s="459"/>
      <c r="AQ27" s="459"/>
      <c r="AR27" s="501"/>
      <c r="AS27" s="458" t="s">
        <v>184</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t="s">
        <v>138</v>
      </c>
      <c r="BO27" s="527"/>
      <c r="BP27" s="527"/>
      <c r="BQ27" s="527"/>
      <c r="BR27" s="527"/>
      <c r="BS27" s="527"/>
      <c r="BT27" s="527"/>
      <c r="BU27" s="528"/>
      <c r="BV27" s="526" t="s">
        <v>138</v>
      </c>
      <c r="BW27" s="527"/>
      <c r="BX27" s="527"/>
      <c r="BY27" s="527"/>
      <c r="BZ27" s="527"/>
      <c r="CA27" s="527"/>
      <c r="CB27" s="527"/>
      <c r="CC27" s="528"/>
      <c r="CD27" s="194"/>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79"/>
      <c r="B28" s="578"/>
      <c r="C28" s="554"/>
      <c r="D28" s="555"/>
      <c r="E28" s="457" t="s">
        <v>186</v>
      </c>
      <c r="F28" s="437"/>
      <c r="G28" s="437"/>
      <c r="H28" s="437"/>
      <c r="I28" s="437"/>
      <c r="J28" s="437"/>
      <c r="K28" s="438"/>
      <c r="L28" s="458">
        <v>1</v>
      </c>
      <c r="M28" s="459"/>
      <c r="N28" s="459"/>
      <c r="O28" s="459"/>
      <c r="P28" s="501"/>
      <c r="Q28" s="458">
        <v>3600</v>
      </c>
      <c r="R28" s="459"/>
      <c r="S28" s="459"/>
      <c r="T28" s="459"/>
      <c r="U28" s="459"/>
      <c r="V28" s="501"/>
      <c r="W28" s="553"/>
      <c r="X28" s="554"/>
      <c r="Y28" s="555"/>
      <c r="Z28" s="457" t="s">
        <v>187</v>
      </c>
      <c r="AA28" s="437"/>
      <c r="AB28" s="437"/>
      <c r="AC28" s="437"/>
      <c r="AD28" s="437"/>
      <c r="AE28" s="437"/>
      <c r="AF28" s="437"/>
      <c r="AG28" s="438"/>
      <c r="AH28" s="458" t="s">
        <v>138</v>
      </c>
      <c r="AI28" s="459"/>
      <c r="AJ28" s="459"/>
      <c r="AK28" s="459"/>
      <c r="AL28" s="501"/>
      <c r="AM28" s="458" t="s">
        <v>138</v>
      </c>
      <c r="AN28" s="459"/>
      <c r="AO28" s="459"/>
      <c r="AP28" s="459"/>
      <c r="AQ28" s="459"/>
      <c r="AR28" s="501"/>
      <c r="AS28" s="458" t="s">
        <v>138</v>
      </c>
      <c r="AT28" s="459"/>
      <c r="AU28" s="459"/>
      <c r="AV28" s="459"/>
      <c r="AW28" s="459"/>
      <c r="AX28" s="460"/>
      <c r="AY28" s="561" t="s">
        <v>188</v>
      </c>
      <c r="AZ28" s="562"/>
      <c r="BA28" s="562"/>
      <c r="BB28" s="563"/>
      <c r="BC28" s="367" t="s">
        <v>49</v>
      </c>
      <c r="BD28" s="368"/>
      <c r="BE28" s="368"/>
      <c r="BF28" s="368"/>
      <c r="BG28" s="368"/>
      <c r="BH28" s="368"/>
      <c r="BI28" s="368"/>
      <c r="BJ28" s="368"/>
      <c r="BK28" s="368"/>
      <c r="BL28" s="368"/>
      <c r="BM28" s="369"/>
      <c r="BN28" s="370">
        <v>2077656</v>
      </c>
      <c r="BO28" s="371"/>
      <c r="BP28" s="371"/>
      <c r="BQ28" s="371"/>
      <c r="BR28" s="371"/>
      <c r="BS28" s="371"/>
      <c r="BT28" s="371"/>
      <c r="BU28" s="372"/>
      <c r="BV28" s="370">
        <v>1740829</v>
      </c>
      <c r="BW28" s="371"/>
      <c r="BX28" s="371"/>
      <c r="BY28" s="371"/>
      <c r="BZ28" s="371"/>
      <c r="CA28" s="371"/>
      <c r="CB28" s="371"/>
      <c r="CC28" s="372"/>
      <c r="CD28" s="192"/>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79"/>
      <c r="B29" s="578"/>
      <c r="C29" s="554"/>
      <c r="D29" s="555"/>
      <c r="E29" s="457" t="s">
        <v>189</v>
      </c>
      <c r="F29" s="437"/>
      <c r="G29" s="437"/>
      <c r="H29" s="437"/>
      <c r="I29" s="437"/>
      <c r="J29" s="437"/>
      <c r="K29" s="438"/>
      <c r="L29" s="458">
        <v>14</v>
      </c>
      <c r="M29" s="459"/>
      <c r="N29" s="459"/>
      <c r="O29" s="459"/>
      <c r="P29" s="501"/>
      <c r="Q29" s="458">
        <v>3400</v>
      </c>
      <c r="R29" s="459"/>
      <c r="S29" s="459"/>
      <c r="T29" s="459"/>
      <c r="U29" s="459"/>
      <c r="V29" s="501"/>
      <c r="W29" s="556"/>
      <c r="X29" s="557"/>
      <c r="Y29" s="558"/>
      <c r="Z29" s="457" t="s">
        <v>190</v>
      </c>
      <c r="AA29" s="437"/>
      <c r="AB29" s="437"/>
      <c r="AC29" s="437"/>
      <c r="AD29" s="437"/>
      <c r="AE29" s="437"/>
      <c r="AF29" s="437"/>
      <c r="AG29" s="438"/>
      <c r="AH29" s="458">
        <v>203</v>
      </c>
      <c r="AI29" s="459"/>
      <c r="AJ29" s="459"/>
      <c r="AK29" s="459"/>
      <c r="AL29" s="501"/>
      <c r="AM29" s="458">
        <v>664852</v>
      </c>
      <c r="AN29" s="459"/>
      <c r="AO29" s="459"/>
      <c r="AP29" s="459"/>
      <c r="AQ29" s="459"/>
      <c r="AR29" s="501"/>
      <c r="AS29" s="458">
        <v>3275</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t="s">
        <v>138</v>
      </c>
      <c r="BO29" s="408"/>
      <c r="BP29" s="408"/>
      <c r="BQ29" s="408"/>
      <c r="BR29" s="408"/>
      <c r="BS29" s="408"/>
      <c r="BT29" s="408"/>
      <c r="BU29" s="409"/>
      <c r="BV29" s="407" t="s">
        <v>138</v>
      </c>
      <c r="BW29" s="408"/>
      <c r="BX29" s="408"/>
      <c r="BY29" s="408"/>
      <c r="BZ29" s="408"/>
      <c r="CA29" s="408"/>
      <c r="CB29" s="408"/>
      <c r="CC29" s="409"/>
      <c r="CD29" s="194"/>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79"/>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51</v>
      </c>
      <c r="BD30" s="524"/>
      <c r="BE30" s="524"/>
      <c r="BF30" s="524"/>
      <c r="BG30" s="524"/>
      <c r="BH30" s="524"/>
      <c r="BI30" s="524"/>
      <c r="BJ30" s="524"/>
      <c r="BK30" s="524"/>
      <c r="BL30" s="524"/>
      <c r="BM30" s="525"/>
      <c r="BN30" s="526">
        <v>4143805</v>
      </c>
      <c r="BO30" s="527"/>
      <c r="BP30" s="527"/>
      <c r="BQ30" s="527"/>
      <c r="BR30" s="527"/>
      <c r="BS30" s="527"/>
      <c r="BT30" s="527"/>
      <c r="BU30" s="528"/>
      <c r="BV30" s="526">
        <v>3858881</v>
      </c>
      <c r="BW30" s="527"/>
      <c r="BX30" s="527"/>
      <c r="BY30" s="527"/>
      <c r="BZ30" s="527"/>
      <c r="CA30" s="527"/>
      <c r="CB30" s="527"/>
      <c r="CC30" s="528"/>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2">
      <c r="A31" s="179"/>
      <c r="B31" s="201"/>
      <c r="DI31" s="202"/>
    </row>
    <row r="32" spans="1:113" ht="13.5" customHeight="1" x14ac:dyDescent="0.2">
      <c r="A32" s="179"/>
      <c r="B32" s="203"/>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2"/>
    </row>
    <row r="33" spans="1:113" ht="13.5" customHeight="1" x14ac:dyDescent="0.2">
      <c r="A33" s="179"/>
      <c r="B33" s="203"/>
      <c r="C33" s="431" t="s">
        <v>199</v>
      </c>
      <c r="D33" s="431"/>
      <c r="E33" s="396" t="s">
        <v>200</v>
      </c>
      <c r="F33" s="396"/>
      <c r="G33" s="396"/>
      <c r="H33" s="396"/>
      <c r="I33" s="396"/>
      <c r="J33" s="396"/>
      <c r="K33" s="396"/>
      <c r="L33" s="396"/>
      <c r="M33" s="396"/>
      <c r="N33" s="396"/>
      <c r="O33" s="396"/>
      <c r="P33" s="396"/>
      <c r="Q33" s="396"/>
      <c r="R33" s="396"/>
      <c r="S33" s="396"/>
      <c r="T33" s="204"/>
      <c r="U33" s="431" t="s">
        <v>199</v>
      </c>
      <c r="V33" s="431"/>
      <c r="W33" s="396" t="s">
        <v>200</v>
      </c>
      <c r="X33" s="396"/>
      <c r="Y33" s="396"/>
      <c r="Z33" s="396"/>
      <c r="AA33" s="396"/>
      <c r="AB33" s="396"/>
      <c r="AC33" s="396"/>
      <c r="AD33" s="396"/>
      <c r="AE33" s="396"/>
      <c r="AF33" s="396"/>
      <c r="AG33" s="396"/>
      <c r="AH33" s="396"/>
      <c r="AI33" s="396"/>
      <c r="AJ33" s="396"/>
      <c r="AK33" s="396"/>
      <c r="AL33" s="204"/>
      <c r="AM33" s="431" t="s">
        <v>201</v>
      </c>
      <c r="AN33" s="431"/>
      <c r="AO33" s="396" t="s">
        <v>200</v>
      </c>
      <c r="AP33" s="396"/>
      <c r="AQ33" s="396"/>
      <c r="AR33" s="396"/>
      <c r="AS33" s="396"/>
      <c r="AT33" s="396"/>
      <c r="AU33" s="396"/>
      <c r="AV33" s="396"/>
      <c r="AW33" s="396"/>
      <c r="AX33" s="396"/>
      <c r="AY33" s="396"/>
      <c r="AZ33" s="396"/>
      <c r="BA33" s="396"/>
      <c r="BB33" s="396"/>
      <c r="BC33" s="396"/>
      <c r="BD33" s="205"/>
      <c r="BE33" s="396" t="s">
        <v>202</v>
      </c>
      <c r="BF33" s="396"/>
      <c r="BG33" s="396" t="s">
        <v>203</v>
      </c>
      <c r="BH33" s="396"/>
      <c r="BI33" s="396"/>
      <c r="BJ33" s="396"/>
      <c r="BK33" s="396"/>
      <c r="BL33" s="396"/>
      <c r="BM33" s="396"/>
      <c r="BN33" s="396"/>
      <c r="BO33" s="396"/>
      <c r="BP33" s="396"/>
      <c r="BQ33" s="396"/>
      <c r="BR33" s="396"/>
      <c r="BS33" s="396"/>
      <c r="BT33" s="396"/>
      <c r="BU33" s="396"/>
      <c r="BV33" s="205"/>
      <c r="BW33" s="431" t="s">
        <v>202</v>
      </c>
      <c r="BX33" s="431"/>
      <c r="BY33" s="396" t="s">
        <v>204</v>
      </c>
      <c r="BZ33" s="396"/>
      <c r="CA33" s="396"/>
      <c r="CB33" s="396"/>
      <c r="CC33" s="396"/>
      <c r="CD33" s="396"/>
      <c r="CE33" s="396"/>
      <c r="CF33" s="396"/>
      <c r="CG33" s="396"/>
      <c r="CH33" s="396"/>
      <c r="CI33" s="396"/>
      <c r="CJ33" s="396"/>
      <c r="CK33" s="396"/>
      <c r="CL33" s="396"/>
      <c r="CM33" s="396"/>
      <c r="CN33" s="204"/>
      <c r="CO33" s="431" t="s">
        <v>199</v>
      </c>
      <c r="CP33" s="431"/>
      <c r="CQ33" s="396" t="s">
        <v>205</v>
      </c>
      <c r="CR33" s="396"/>
      <c r="CS33" s="396"/>
      <c r="CT33" s="396"/>
      <c r="CU33" s="396"/>
      <c r="CV33" s="396"/>
      <c r="CW33" s="396"/>
      <c r="CX33" s="396"/>
      <c r="CY33" s="396"/>
      <c r="CZ33" s="396"/>
      <c r="DA33" s="396"/>
      <c r="DB33" s="396"/>
      <c r="DC33" s="396"/>
      <c r="DD33" s="396"/>
      <c r="DE33" s="396"/>
      <c r="DF33" s="204"/>
      <c r="DG33" s="596" t="s">
        <v>206</v>
      </c>
      <c r="DH33" s="596"/>
      <c r="DI33" s="206"/>
    </row>
    <row r="34" spans="1:113" ht="32.25" customHeight="1" x14ac:dyDescent="0.2">
      <c r="A34" s="179"/>
      <c r="B34" s="203"/>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9"/>
      <c r="U34" s="597">
        <f>IF(W34="","",MAX(C34:D43)+1)</f>
        <v>3</v>
      </c>
      <c r="V34" s="597"/>
      <c r="W34" s="598" t="str">
        <f>IF('各会計、関係団体の財政状況及び健全化判断比率'!B28="","",'各会計、関係団体の財政状況及び健全化判断比率'!B28)</f>
        <v>瑞穂町国民健康保険特別会計</v>
      </c>
      <c r="X34" s="598"/>
      <c r="Y34" s="598"/>
      <c r="Z34" s="598"/>
      <c r="AA34" s="598"/>
      <c r="AB34" s="598"/>
      <c r="AC34" s="598"/>
      <c r="AD34" s="598"/>
      <c r="AE34" s="598"/>
      <c r="AF34" s="598"/>
      <c r="AG34" s="598"/>
      <c r="AH34" s="598"/>
      <c r="AI34" s="598"/>
      <c r="AJ34" s="598"/>
      <c r="AK34" s="598"/>
      <c r="AL34" s="179"/>
      <c r="AM34" s="597">
        <f>IF(AO34="","",MAX(C34:D43,U34:V43)+1)</f>
        <v>6</v>
      </c>
      <c r="AN34" s="597"/>
      <c r="AO34" s="598" t="str">
        <f>IF('各会計、関係団体の財政状況及び健全化判断比率'!B31="","",'各会計、関係団体の財政状況及び健全化判断比率'!B31)</f>
        <v>瑞穂町下水道事業会計</v>
      </c>
      <c r="AP34" s="598"/>
      <c r="AQ34" s="598"/>
      <c r="AR34" s="598"/>
      <c r="AS34" s="598"/>
      <c r="AT34" s="598"/>
      <c r="AU34" s="598"/>
      <c r="AV34" s="598"/>
      <c r="AW34" s="598"/>
      <c r="AX34" s="598"/>
      <c r="AY34" s="598"/>
      <c r="AZ34" s="598"/>
      <c r="BA34" s="598"/>
      <c r="BB34" s="598"/>
      <c r="BC34" s="598"/>
      <c r="BD34" s="179"/>
      <c r="BE34" s="597" t="str">
        <f>IF(BG34="","",MAX(C34:D43,U34:V43,AM34:AN43)+1)</f>
        <v/>
      </c>
      <c r="BF34" s="597"/>
      <c r="BG34" s="598"/>
      <c r="BH34" s="598"/>
      <c r="BI34" s="598"/>
      <c r="BJ34" s="598"/>
      <c r="BK34" s="598"/>
      <c r="BL34" s="598"/>
      <c r="BM34" s="598"/>
      <c r="BN34" s="598"/>
      <c r="BO34" s="598"/>
      <c r="BP34" s="598"/>
      <c r="BQ34" s="598"/>
      <c r="BR34" s="598"/>
      <c r="BS34" s="598"/>
      <c r="BT34" s="598"/>
      <c r="BU34" s="598"/>
      <c r="BV34" s="179"/>
      <c r="BW34" s="597">
        <f>IF(BY34="","",MAX(C34:D43,U34:V43,AM34:AN43,BE34:BF43)+1)</f>
        <v>7</v>
      </c>
      <c r="BX34" s="597"/>
      <c r="BY34" s="598" t="str">
        <f>IF('各会計、関係団体の財政状況及び健全化判断比率'!B68="","",'各会計、関係団体の財政状況及び健全化判断比率'!B68)</f>
        <v>福生病院企業団</v>
      </c>
      <c r="BZ34" s="598"/>
      <c r="CA34" s="598"/>
      <c r="CB34" s="598"/>
      <c r="CC34" s="598"/>
      <c r="CD34" s="598"/>
      <c r="CE34" s="598"/>
      <c r="CF34" s="598"/>
      <c r="CG34" s="598"/>
      <c r="CH34" s="598"/>
      <c r="CI34" s="598"/>
      <c r="CJ34" s="598"/>
      <c r="CK34" s="598"/>
      <c r="CL34" s="598"/>
      <c r="CM34" s="598"/>
      <c r="CN34" s="179"/>
      <c r="CO34" s="597">
        <f>IF(CQ34="","",MAX(C34:D43,U34:V43,AM34:AN43,BE34:BF43,BW34:BX43)+1)</f>
        <v>17</v>
      </c>
      <c r="CP34" s="597"/>
      <c r="CQ34" s="598" t="str">
        <f>IF('各会計、関係団体の財政状況及び健全化判断比率'!BS7="","",'各会計、関係団体の財政状況及び健全化判断比率'!BS7)</f>
        <v>瑞穂町土地開発公社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6"/>
    </row>
    <row r="35" spans="1:113" ht="32.25" customHeight="1" x14ac:dyDescent="0.2">
      <c r="A35" s="179"/>
      <c r="B35" s="203"/>
      <c r="C35" s="597">
        <f>IF(E35="","",C34+1)</f>
        <v>2</v>
      </c>
      <c r="D35" s="597"/>
      <c r="E35" s="598" t="str">
        <f>IF('各会計、関係団体の財政状況及び健全化判断比率'!B8="","",'各会計、関係団体の財政状況及び健全化判断比率'!B8)</f>
        <v>福生都市計画瑞穂町箱根ケ崎駅西土地区画整理事業特別会計</v>
      </c>
      <c r="F35" s="598"/>
      <c r="G35" s="598"/>
      <c r="H35" s="598"/>
      <c r="I35" s="598"/>
      <c r="J35" s="598"/>
      <c r="K35" s="598"/>
      <c r="L35" s="598"/>
      <c r="M35" s="598"/>
      <c r="N35" s="598"/>
      <c r="O35" s="598"/>
      <c r="P35" s="598"/>
      <c r="Q35" s="598"/>
      <c r="R35" s="598"/>
      <c r="S35" s="598"/>
      <c r="T35" s="179"/>
      <c r="U35" s="597">
        <f>IF(W35="","",U34+1)</f>
        <v>4</v>
      </c>
      <c r="V35" s="597"/>
      <c r="W35" s="598" t="str">
        <f>IF('各会計、関係団体の財政状況及び健全化判断比率'!B29="","",'各会計、関係団体の財政状況及び健全化判断比率'!B29)</f>
        <v>瑞穂町介護保険特別会計</v>
      </c>
      <c r="X35" s="598"/>
      <c r="Y35" s="598"/>
      <c r="Z35" s="598"/>
      <c r="AA35" s="598"/>
      <c r="AB35" s="598"/>
      <c r="AC35" s="598"/>
      <c r="AD35" s="598"/>
      <c r="AE35" s="598"/>
      <c r="AF35" s="598"/>
      <c r="AG35" s="598"/>
      <c r="AH35" s="598"/>
      <c r="AI35" s="598"/>
      <c r="AJ35" s="598"/>
      <c r="AK35" s="598"/>
      <c r="AL35" s="179"/>
      <c r="AM35" s="597" t="str">
        <f t="shared" ref="AM35:AM43" si="0">IF(AO35="","",AM34+1)</f>
        <v/>
      </c>
      <c r="AN35" s="597"/>
      <c r="AO35" s="598"/>
      <c r="AP35" s="598"/>
      <c r="AQ35" s="598"/>
      <c r="AR35" s="598"/>
      <c r="AS35" s="598"/>
      <c r="AT35" s="598"/>
      <c r="AU35" s="598"/>
      <c r="AV35" s="598"/>
      <c r="AW35" s="598"/>
      <c r="AX35" s="598"/>
      <c r="AY35" s="598"/>
      <c r="AZ35" s="598"/>
      <c r="BA35" s="598"/>
      <c r="BB35" s="598"/>
      <c r="BC35" s="598"/>
      <c r="BD35" s="179"/>
      <c r="BE35" s="597" t="str">
        <f t="shared" ref="BE35:BE43" si="1">IF(BG35="","",BE34+1)</f>
        <v/>
      </c>
      <c r="BF35" s="597"/>
      <c r="BG35" s="598"/>
      <c r="BH35" s="598"/>
      <c r="BI35" s="598"/>
      <c r="BJ35" s="598"/>
      <c r="BK35" s="598"/>
      <c r="BL35" s="598"/>
      <c r="BM35" s="598"/>
      <c r="BN35" s="598"/>
      <c r="BO35" s="598"/>
      <c r="BP35" s="598"/>
      <c r="BQ35" s="598"/>
      <c r="BR35" s="598"/>
      <c r="BS35" s="598"/>
      <c r="BT35" s="598"/>
      <c r="BU35" s="598"/>
      <c r="BV35" s="179"/>
      <c r="BW35" s="597">
        <f t="shared" ref="BW35:BW43" si="2">IF(BY35="","",BW34+1)</f>
        <v>8</v>
      </c>
      <c r="BX35" s="597"/>
      <c r="BY35" s="598" t="str">
        <f>IF('各会計、関係団体の財政状況及び健全化判断比率'!B69="","",'各会計、関係団体の財政状況及び健全化判断比率'!B69)</f>
        <v>東京都後期高齢者医療広域連合（一般会計）</v>
      </c>
      <c r="BZ35" s="598"/>
      <c r="CA35" s="598"/>
      <c r="CB35" s="598"/>
      <c r="CC35" s="598"/>
      <c r="CD35" s="598"/>
      <c r="CE35" s="598"/>
      <c r="CF35" s="598"/>
      <c r="CG35" s="598"/>
      <c r="CH35" s="598"/>
      <c r="CI35" s="598"/>
      <c r="CJ35" s="598"/>
      <c r="CK35" s="598"/>
      <c r="CL35" s="598"/>
      <c r="CM35" s="598"/>
      <c r="CN35" s="179"/>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6"/>
    </row>
    <row r="36" spans="1:113" ht="32.25" customHeight="1" x14ac:dyDescent="0.2">
      <c r="A36" s="179"/>
      <c r="B36" s="203"/>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9"/>
      <c r="U36" s="597">
        <f t="shared" ref="U36:U43" si="4">IF(W36="","",U35+1)</f>
        <v>5</v>
      </c>
      <c r="V36" s="597"/>
      <c r="W36" s="598" t="str">
        <f>IF('各会計、関係団体の財政状況及び健全化判断比率'!B30="","",'各会計、関係団体の財政状況及び健全化判断比率'!B30)</f>
        <v>瑞穂町後期高齢者医療特別会計</v>
      </c>
      <c r="X36" s="598"/>
      <c r="Y36" s="598"/>
      <c r="Z36" s="598"/>
      <c r="AA36" s="598"/>
      <c r="AB36" s="598"/>
      <c r="AC36" s="598"/>
      <c r="AD36" s="598"/>
      <c r="AE36" s="598"/>
      <c r="AF36" s="598"/>
      <c r="AG36" s="598"/>
      <c r="AH36" s="598"/>
      <c r="AI36" s="598"/>
      <c r="AJ36" s="598"/>
      <c r="AK36" s="598"/>
      <c r="AL36" s="179"/>
      <c r="AM36" s="597" t="str">
        <f t="shared" si="0"/>
        <v/>
      </c>
      <c r="AN36" s="597"/>
      <c r="AO36" s="598"/>
      <c r="AP36" s="598"/>
      <c r="AQ36" s="598"/>
      <c r="AR36" s="598"/>
      <c r="AS36" s="598"/>
      <c r="AT36" s="598"/>
      <c r="AU36" s="598"/>
      <c r="AV36" s="598"/>
      <c r="AW36" s="598"/>
      <c r="AX36" s="598"/>
      <c r="AY36" s="598"/>
      <c r="AZ36" s="598"/>
      <c r="BA36" s="598"/>
      <c r="BB36" s="598"/>
      <c r="BC36" s="598"/>
      <c r="BD36" s="179"/>
      <c r="BE36" s="597" t="str">
        <f t="shared" si="1"/>
        <v/>
      </c>
      <c r="BF36" s="597"/>
      <c r="BG36" s="598"/>
      <c r="BH36" s="598"/>
      <c r="BI36" s="598"/>
      <c r="BJ36" s="598"/>
      <c r="BK36" s="598"/>
      <c r="BL36" s="598"/>
      <c r="BM36" s="598"/>
      <c r="BN36" s="598"/>
      <c r="BO36" s="598"/>
      <c r="BP36" s="598"/>
      <c r="BQ36" s="598"/>
      <c r="BR36" s="598"/>
      <c r="BS36" s="598"/>
      <c r="BT36" s="598"/>
      <c r="BU36" s="598"/>
      <c r="BV36" s="179"/>
      <c r="BW36" s="597">
        <f t="shared" si="2"/>
        <v>9</v>
      </c>
      <c r="BX36" s="597"/>
      <c r="BY36" s="598" t="str">
        <f>IF('各会計、関係団体の財政状況及び健全化判断比率'!B70="","",'各会計、関係団体の財政状況及び健全化判断比率'!B70)</f>
        <v>東京都後期高齢者医療広域連合（後期高齢者医療特別会計）</v>
      </c>
      <c r="BZ36" s="598"/>
      <c r="CA36" s="598"/>
      <c r="CB36" s="598"/>
      <c r="CC36" s="598"/>
      <c r="CD36" s="598"/>
      <c r="CE36" s="598"/>
      <c r="CF36" s="598"/>
      <c r="CG36" s="598"/>
      <c r="CH36" s="598"/>
      <c r="CI36" s="598"/>
      <c r="CJ36" s="598"/>
      <c r="CK36" s="598"/>
      <c r="CL36" s="598"/>
      <c r="CM36" s="598"/>
      <c r="CN36" s="179"/>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6"/>
    </row>
    <row r="37" spans="1:113" ht="32.25" customHeight="1" x14ac:dyDescent="0.2">
      <c r="A37" s="179"/>
      <c r="B37" s="203"/>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9"/>
      <c r="U37" s="597" t="str">
        <f t="shared" si="4"/>
        <v/>
      </c>
      <c r="V37" s="597"/>
      <c r="W37" s="598"/>
      <c r="X37" s="598"/>
      <c r="Y37" s="598"/>
      <c r="Z37" s="598"/>
      <c r="AA37" s="598"/>
      <c r="AB37" s="598"/>
      <c r="AC37" s="598"/>
      <c r="AD37" s="598"/>
      <c r="AE37" s="598"/>
      <c r="AF37" s="598"/>
      <c r="AG37" s="598"/>
      <c r="AH37" s="598"/>
      <c r="AI37" s="598"/>
      <c r="AJ37" s="598"/>
      <c r="AK37" s="598"/>
      <c r="AL37" s="179"/>
      <c r="AM37" s="597" t="str">
        <f t="shared" si="0"/>
        <v/>
      </c>
      <c r="AN37" s="597"/>
      <c r="AO37" s="598"/>
      <c r="AP37" s="598"/>
      <c r="AQ37" s="598"/>
      <c r="AR37" s="598"/>
      <c r="AS37" s="598"/>
      <c r="AT37" s="598"/>
      <c r="AU37" s="598"/>
      <c r="AV37" s="598"/>
      <c r="AW37" s="598"/>
      <c r="AX37" s="598"/>
      <c r="AY37" s="598"/>
      <c r="AZ37" s="598"/>
      <c r="BA37" s="598"/>
      <c r="BB37" s="598"/>
      <c r="BC37" s="598"/>
      <c r="BD37" s="179"/>
      <c r="BE37" s="597" t="str">
        <f t="shared" si="1"/>
        <v/>
      </c>
      <c r="BF37" s="597"/>
      <c r="BG37" s="598"/>
      <c r="BH37" s="598"/>
      <c r="BI37" s="598"/>
      <c r="BJ37" s="598"/>
      <c r="BK37" s="598"/>
      <c r="BL37" s="598"/>
      <c r="BM37" s="598"/>
      <c r="BN37" s="598"/>
      <c r="BO37" s="598"/>
      <c r="BP37" s="598"/>
      <c r="BQ37" s="598"/>
      <c r="BR37" s="598"/>
      <c r="BS37" s="598"/>
      <c r="BT37" s="598"/>
      <c r="BU37" s="598"/>
      <c r="BV37" s="179"/>
      <c r="BW37" s="597">
        <f t="shared" si="2"/>
        <v>10</v>
      </c>
      <c r="BX37" s="597"/>
      <c r="BY37" s="598" t="str">
        <f>IF('各会計、関係団体の財政状況及び健全化判断比率'!B71="","",'各会計、関係団体の財政状況及び健全化判断比率'!B71)</f>
        <v>東京たま広域資源循環組合</v>
      </c>
      <c r="BZ37" s="598"/>
      <c r="CA37" s="598"/>
      <c r="CB37" s="598"/>
      <c r="CC37" s="598"/>
      <c r="CD37" s="598"/>
      <c r="CE37" s="598"/>
      <c r="CF37" s="598"/>
      <c r="CG37" s="598"/>
      <c r="CH37" s="598"/>
      <c r="CI37" s="598"/>
      <c r="CJ37" s="598"/>
      <c r="CK37" s="598"/>
      <c r="CL37" s="598"/>
      <c r="CM37" s="598"/>
      <c r="CN37" s="179"/>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6"/>
    </row>
    <row r="38" spans="1:113" ht="32.25" customHeight="1" x14ac:dyDescent="0.2">
      <c r="A38" s="179"/>
      <c r="B38" s="203"/>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9"/>
      <c r="U38" s="597" t="str">
        <f t="shared" si="4"/>
        <v/>
      </c>
      <c r="V38" s="597"/>
      <c r="W38" s="598"/>
      <c r="X38" s="598"/>
      <c r="Y38" s="598"/>
      <c r="Z38" s="598"/>
      <c r="AA38" s="598"/>
      <c r="AB38" s="598"/>
      <c r="AC38" s="598"/>
      <c r="AD38" s="598"/>
      <c r="AE38" s="598"/>
      <c r="AF38" s="598"/>
      <c r="AG38" s="598"/>
      <c r="AH38" s="598"/>
      <c r="AI38" s="598"/>
      <c r="AJ38" s="598"/>
      <c r="AK38" s="598"/>
      <c r="AL38" s="179"/>
      <c r="AM38" s="597" t="str">
        <f t="shared" si="0"/>
        <v/>
      </c>
      <c r="AN38" s="597"/>
      <c r="AO38" s="598"/>
      <c r="AP38" s="598"/>
      <c r="AQ38" s="598"/>
      <c r="AR38" s="598"/>
      <c r="AS38" s="598"/>
      <c r="AT38" s="598"/>
      <c r="AU38" s="598"/>
      <c r="AV38" s="598"/>
      <c r="AW38" s="598"/>
      <c r="AX38" s="598"/>
      <c r="AY38" s="598"/>
      <c r="AZ38" s="598"/>
      <c r="BA38" s="598"/>
      <c r="BB38" s="598"/>
      <c r="BC38" s="598"/>
      <c r="BD38" s="179"/>
      <c r="BE38" s="597" t="str">
        <f t="shared" si="1"/>
        <v/>
      </c>
      <c r="BF38" s="597"/>
      <c r="BG38" s="598"/>
      <c r="BH38" s="598"/>
      <c r="BI38" s="598"/>
      <c r="BJ38" s="598"/>
      <c r="BK38" s="598"/>
      <c r="BL38" s="598"/>
      <c r="BM38" s="598"/>
      <c r="BN38" s="598"/>
      <c r="BO38" s="598"/>
      <c r="BP38" s="598"/>
      <c r="BQ38" s="598"/>
      <c r="BR38" s="598"/>
      <c r="BS38" s="598"/>
      <c r="BT38" s="598"/>
      <c r="BU38" s="598"/>
      <c r="BV38" s="179"/>
      <c r="BW38" s="597">
        <f t="shared" si="2"/>
        <v>11</v>
      </c>
      <c r="BX38" s="597"/>
      <c r="BY38" s="598" t="str">
        <f>IF('各会計、関係団体の財政状況及び健全化判断比率'!B72="","",'各会計、関係団体の財政状況及び健全化判断比率'!B72)</f>
        <v>瑞穂斎場組合</v>
      </c>
      <c r="BZ38" s="598"/>
      <c r="CA38" s="598"/>
      <c r="CB38" s="598"/>
      <c r="CC38" s="598"/>
      <c r="CD38" s="598"/>
      <c r="CE38" s="598"/>
      <c r="CF38" s="598"/>
      <c r="CG38" s="598"/>
      <c r="CH38" s="598"/>
      <c r="CI38" s="598"/>
      <c r="CJ38" s="598"/>
      <c r="CK38" s="598"/>
      <c r="CL38" s="598"/>
      <c r="CM38" s="598"/>
      <c r="CN38" s="179"/>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6"/>
    </row>
    <row r="39" spans="1:113" ht="32.25" customHeight="1" x14ac:dyDescent="0.2">
      <c r="A39" s="179"/>
      <c r="B39" s="203"/>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9"/>
      <c r="U39" s="597" t="str">
        <f t="shared" si="4"/>
        <v/>
      </c>
      <c r="V39" s="597"/>
      <c r="W39" s="598"/>
      <c r="X39" s="598"/>
      <c r="Y39" s="598"/>
      <c r="Z39" s="598"/>
      <c r="AA39" s="598"/>
      <c r="AB39" s="598"/>
      <c r="AC39" s="598"/>
      <c r="AD39" s="598"/>
      <c r="AE39" s="598"/>
      <c r="AF39" s="598"/>
      <c r="AG39" s="598"/>
      <c r="AH39" s="598"/>
      <c r="AI39" s="598"/>
      <c r="AJ39" s="598"/>
      <c r="AK39" s="598"/>
      <c r="AL39" s="179"/>
      <c r="AM39" s="597" t="str">
        <f t="shared" si="0"/>
        <v/>
      </c>
      <c r="AN39" s="597"/>
      <c r="AO39" s="598"/>
      <c r="AP39" s="598"/>
      <c r="AQ39" s="598"/>
      <c r="AR39" s="598"/>
      <c r="AS39" s="598"/>
      <c r="AT39" s="598"/>
      <c r="AU39" s="598"/>
      <c r="AV39" s="598"/>
      <c r="AW39" s="598"/>
      <c r="AX39" s="598"/>
      <c r="AY39" s="598"/>
      <c r="AZ39" s="598"/>
      <c r="BA39" s="598"/>
      <c r="BB39" s="598"/>
      <c r="BC39" s="598"/>
      <c r="BD39" s="179"/>
      <c r="BE39" s="597" t="str">
        <f t="shared" si="1"/>
        <v/>
      </c>
      <c r="BF39" s="597"/>
      <c r="BG39" s="598"/>
      <c r="BH39" s="598"/>
      <c r="BI39" s="598"/>
      <c r="BJ39" s="598"/>
      <c r="BK39" s="598"/>
      <c r="BL39" s="598"/>
      <c r="BM39" s="598"/>
      <c r="BN39" s="598"/>
      <c r="BO39" s="598"/>
      <c r="BP39" s="598"/>
      <c r="BQ39" s="598"/>
      <c r="BR39" s="598"/>
      <c r="BS39" s="598"/>
      <c r="BT39" s="598"/>
      <c r="BU39" s="598"/>
      <c r="BV39" s="179"/>
      <c r="BW39" s="597">
        <f t="shared" si="2"/>
        <v>12</v>
      </c>
      <c r="BX39" s="597"/>
      <c r="BY39" s="598" t="str">
        <f>IF('各会計、関係団体の財政状況及び健全化判断比率'!B73="","",'各会計、関係団体の財政状況及び健全化判断比率'!B73)</f>
        <v>西多摩衛生組合</v>
      </c>
      <c r="BZ39" s="598"/>
      <c r="CA39" s="598"/>
      <c r="CB39" s="598"/>
      <c r="CC39" s="598"/>
      <c r="CD39" s="598"/>
      <c r="CE39" s="598"/>
      <c r="CF39" s="598"/>
      <c r="CG39" s="598"/>
      <c r="CH39" s="598"/>
      <c r="CI39" s="598"/>
      <c r="CJ39" s="598"/>
      <c r="CK39" s="598"/>
      <c r="CL39" s="598"/>
      <c r="CM39" s="598"/>
      <c r="CN39" s="179"/>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6"/>
    </row>
    <row r="40" spans="1:113" ht="32.25" customHeight="1" x14ac:dyDescent="0.2">
      <c r="A40" s="179"/>
      <c r="B40" s="203"/>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9"/>
      <c r="U40" s="597" t="str">
        <f t="shared" si="4"/>
        <v/>
      </c>
      <c r="V40" s="597"/>
      <c r="W40" s="598"/>
      <c r="X40" s="598"/>
      <c r="Y40" s="598"/>
      <c r="Z40" s="598"/>
      <c r="AA40" s="598"/>
      <c r="AB40" s="598"/>
      <c r="AC40" s="598"/>
      <c r="AD40" s="598"/>
      <c r="AE40" s="598"/>
      <c r="AF40" s="598"/>
      <c r="AG40" s="598"/>
      <c r="AH40" s="598"/>
      <c r="AI40" s="598"/>
      <c r="AJ40" s="598"/>
      <c r="AK40" s="598"/>
      <c r="AL40" s="179"/>
      <c r="AM40" s="597" t="str">
        <f t="shared" si="0"/>
        <v/>
      </c>
      <c r="AN40" s="597"/>
      <c r="AO40" s="598"/>
      <c r="AP40" s="598"/>
      <c r="AQ40" s="598"/>
      <c r="AR40" s="598"/>
      <c r="AS40" s="598"/>
      <c r="AT40" s="598"/>
      <c r="AU40" s="598"/>
      <c r="AV40" s="598"/>
      <c r="AW40" s="598"/>
      <c r="AX40" s="598"/>
      <c r="AY40" s="598"/>
      <c r="AZ40" s="598"/>
      <c r="BA40" s="598"/>
      <c r="BB40" s="598"/>
      <c r="BC40" s="598"/>
      <c r="BD40" s="179"/>
      <c r="BE40" s="597" t="str">
        <f t="shared" si="1"/>
        <v/>
      </c>
      <c r="BF40" s="597"/>
      <c r="BG40" s="598"/>
      <c r="BH40" s="598"/>
      <c r="BI40" s="598"/>
      <c r="BJ40" s="598"/>
      <c r="BK40" s="598"/>
      <c r="BL40" s="598"/>
      <c r="BM40" s="598"/>
      <c r="BN40" s="598"/>
      <c r="BO40" s="598"/>
      <c r="BP40" s="598"/>
      <c r="BQ40" s="598"/>
      <c r="BR40" s="598"/>
      <c r="BS40" s="598"/>
      <c r="BT40" s="598"/>
      <c r="BU40" s="598"/>
      <c r="BV40" s="179"/>
      <c r="BW40" s="597">
        <f t="shared" si="2"/>
        <v>13</v>
      </c>
      <c r="BX40" s="597"/>
      <c r="BY40" s="598" t="str">
        <f>IF('各会計、関係団体の財政状況及び健全化判断比率'!B74="","",'各会計、関係団体の財政状況及び健全化判断比率'!B74)</f>
        <v>羽村・瑞穂地区学校給食組合</v>
      </c>
      <c r="BZ40" s="598"/>
      <c r="CA40" s="598"/>
      <c r="CB40" s="598"/>
      <c r="CC40" s="598"/>
      <c r="CD40" s="598"/>
      <c r="CE40" s="598"/>
      <c r="CF40" s="598"/>
      <c r="CG40" s="598"/>
      <c r="CH40" s="598"/>
      <c r="CI40" s="598"/>
      <c r="CJ40" s="598"/>
      <c r="CK40" s="598"/>
      <c r="CL40" s="598"/>
      <c r="CM40" s="598"/>
      <c r="CN40" s="179"/>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6"/>
    </row>
    <row r="41" spans="1:113" ht="32.25" customHeight="1" x14ac:dyDescent="0.2">
      <c r="A41" s="179"/>
      <c r="B41" s="203"/>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9"/>
      <c r="U41" s="597" t="str">
        <f t="shared" si="4"/>
        <v/>
      </c>
      <c r="V41" s="597"/>
      <c r="W41" s="598"/>
      <c r="X41" s="598"/>
      <c r="Y41" s="598"/>
      <c r="Z41" s="598"/>
      <c r="AA41" s="598"/>
      <c r="AB41" s="598"/>
      <c r="AC41" s="598"/>
      <c r="AD41" s="598"/>
      <c r="AE41" s="598"/>
      <c r="AF41" s="598"/>
      <c r="AG41" s="598"/>
      <c r="AH41" s="598"/>
      <c r="AI41" s="598"/>
      <c r="AJ41" s="598"/>
      <c r="AK41" s="598"/>
      <c r="AL41" s="179"/>
      <c r="AM41" s="597" t="str">
        <f t="shared" si="0"/>
        <v/>
      </c>
      <c r="AN41" s="597"/>
      <c r="AO41" s="598"/>
      <c r="AP41" s="598"/>
      <c r="AQ41" s="598"/>
      <c r="AR41" s="598"/>
      <c r="AS41" s="598"/>
      <c r="AT41" s="598"/>
      <c r="AU41" s="598"/>
      <c r="AV41" s="598"/>
      <c r="AW41" s="598"/>
      <c r="AX41" s="598"/>
      <c r="AY41" s="598"/>
      <c r="AZ41" s="598"/>
      <c r="BA41" s="598"/>
      <c r="BB41" s="598"/>
      <c r="BC41" s="598"/>
      <c r="BD41" s="179"/>
      <c r="BE41" s="597" t="str">
        <f t="shared" si="1"/>
        <v/>
      </c>
      <c r="BF41" s="597"/>
      <c r="BG41" s="598"/>
      <c r="BH41" s="598"/>
      <c r="BI41" s="598"/>
      <c r="BJ41" s="598"/>
      <c r="BK41" s="598"/>
      <c r="BL41" s="598"/>
      <c r="BM41" s="598"/>
      <c r="BN41" s="598"/>
      <c r="BO41" s="598"/>
      <c r="BP41" s="598"/>
      <c r="BQ41" s="598"/>
      <c r="BR41" s="598"/>
      <c r="BS41" s="598"/>
      <c r="BT41" s="598"/>
      <c r="BU41" s="598"/>
      <c r="BV41" s="179"/>
      <c r="BW41" s="597">
        <f t="shared" si="2"/>
        <v>14</v>
      </c>
      <c r="BX41" s="597"/>
      <c r="BY41" s="598" t="str">
        <f>IF('各会計、関係団体の財政状況及び健全化判断比率'!B75="","",'各会計、関係団体の財政状況及び健全化判断比率'!B75)</f>
        <v>東京市町村総合事務組合（一般会計）</v>
      </c>
      <c r="BZ41" s="598"/>
      <c r="CA41" s="598"/>
      <c r="CB41" s="598"/>
      <c r="CC41" s="598"/>
      <c r="CD41" s="598"/>
      <c r="CE41" s="598"/>
      <c r="CF41" s="598"/>
      <c r="CG41" s="598"/>
      <c r="CH41" s="598"/>
      <c r="CI41" s="598"/>
      <c r="CJ41" s="598"/>
      <c r="CK41" s="598"/>
      <c r="CL41" s="598"/>
      <c r="CM41" s="598"/>
      <c r="CN41" s="179"/>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6"/>
    </row>
    <row r="42" spans="1:113" ht="32.25" customHeight="1" x14ac:dyDescent="0.2">
      <c r="B42" s="203"/>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9"/>
      <c r="U42" s="597" t="str">
        <f t="shared" si="4"/>
        <v/>
      </c>
      <c r="V42" s="597"/>
      <c r="W42" s="598"/>
      <c r="X42" s="598"/>
      <c r="Y42" s="598"/>
      <c r="Z42" s="598"/>
      <c r="AA42" s="598"/>
      <c r="AB42" s="598"/>
      <c r="AC42" s="598"/>
      <c r="AD42" s="598"/>
      <c r="AE42" s="598"/>
      <c r="AF42" s="598"/>
      <c r="AG42" s="598"/>
      <c r="AH42" s="598"/>
      <c r="AI42" s="598"/>
      <c r="AJ42" s="598"/>
      <c r="AK42" s="598"/>
      <c r="AL42" s="179"/>
      <c r="AM42" s="597" t="str">
        <f t="shared" si="0"/>
        <v/>
      </c>
      <c r="AN42" s="597"/>
      <c r="AO42" s="598"/>
      <c r="AP42" s="598"/>
      <c r="AQ42" s="598"/>
      <c r="AR42" s="598"/>
      <c r="AS42" s="598"/>
      <c r="AT42" s="598"/>
      <c r="AU42" s="598"/>
      <c r="AV42" s="598"/>
      <c r="AW42" s="598"/>
      <c r="AX42" s="598"/>
      <c r="AY42" s="598"/>
      <c r="AZ42" s="598"/>
      <c r="BA42" s="598"/>
      <c r="BB42" s="598"/>
      <c r="BC42" s="598"/>
      <c r="BD42" s="179"/>
      <c r="BE42" s="597" t="str">
        <f t="shared" si="1"/>
        <v/>
      </c>
      <c r="BF42" s="597"/>
      <c r="BG42" s="598"/>
      <c r="BH42" s="598"/>
      <c r="BI42" s="598"/>
      <c r="BJ42" s="598"/>
      <c r="BK42" s="598"/>
      <c r="BL42" s="598"/>
      <c r="BM42" s="598"/>
      <c r="BN42" s="598"/>
      <c r="BO42" s="598"/>
      <c r="BP42" s="598"/>
      <c r="BQ42" s="598"/>
      <c r="BR42" s="598"/>
      <c r="BS42" s="598"/>
      <c r="BT42" s="598"/>
      <c r="BU42" s="598"/>
      <c r="BV42" s="179"/>
      <c r="BW42" s="597">
        <f t="shared" si="2"/>
        <v>15</v>
      </c>
      <c r="BX42" s="597"/>
      <c r="BY42" s="598" t="str">
        <f>IF('各会計、関係団体の財政状況及び健全化判断比率'!B76="","",'各会計、関係団体の財政状況及び健全化判断比率'!B76)</f>
        <v>東京市町村総合事務組合（東京都市町村民交通災害共済事業）</v>
      </c>
      <c r="BZ42" s="598"/>
      <c r="CA42" s="598"/>
      <c r="CB42" s="598"/>
      <c r="CC42" s="598"/>
      <c r="CD42" s="598"/>
      <c r="CE42" s="598"/>
      <c r="CF42" s="598"/>
      <c r="CG42" s="598"/>
      <c r="CH42" s="598"/>
      <c r="CI42" s="598"/>
      <c r="CJ42" s="598"/>
      <c r="CK42" s="598"/>
      <c r="CL42" s="598"/>
      <c r="CM42" s="598"/>
      <c r="CN42" s="179"/>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6"/>
    </row>
    <row r="43" spans="1:113" ht="32.25" customHeight="1" x14ac:dyDescent="0.2">
      <c r="B43" s="203"/>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9"/>
      <c r="U43" s="597" t="str">
        <f t="shared" si="4"/>
        <v/>
      </c>
      <c r="V43" s="597"/>
      <c r="W43" s="598"/>
      <c r="X43" s="598"/>
      <c r="Y43" s="598"/>
      <c r="Z43" s="598"/>
      <c r="AA43" s="598"/>
      <c r="AB43" s="598"/>
      <c r="AC43" s="598"/>
      <c r="AD43" s="598"/>
      <c r="AE43" s="598"/>
      <c r="AF43" s="598"/>
      <c r="AG43" s="598"/>
      <c r="AH43" s="598"/>
      <c r="AI43" s="598"/>
      <c r="AJ43" s="598"/>
      <c r="AK43" s="598"/>
      <c r="AL43" s="179"/>
      <c r="AM43" s="597" t="str">
        <f t="shared" si="0"/>
        <v/>
      </c>
      <c r="AN43" s="597"/>
      <c r="AO43" s="598"/>
      <c r="AP43" s="598"/>
      <c r="AQ43" s="598"/>
      <c r="AR43" s="598"/>
      <c r="AS43" s="598"/>
      <c r="AT43" s="598"/>
      <c r="AU43" s="598"/>
      <c r="AV43" s="598"/>
      <c r="AW43" s="598"/>
      <c r="AX43" s="598"/>
      <c r="AY43" s="598"/>
      <c r="AZ43" s="598"/>
      <c r="BA43" s="598"/>
      <c r="BB43" s="598"/>
      <c r="BC43" s="598"/>
      <c r="BD43" s="179"/>
      <c r="BE43" s="597" t="str">
        <f t="shared" si="1"/>
        <v/>
      </c>
      <c r="BF43" s="597"/>
      <c r="BG43" s="598"/>
      <c r="BH43" s="598"/>
      <c r="BI43" s="598"/>
      <c r="BJ43" s="598"/>
      <c r="BK43" s="598"/>
      <c r="BL43" s="598"/>
      <c r="BM43" s="598"/>
      <c r="BN43" s="598"/>
      <c r="BO43" s="598"/>
      <c r="BP43" s="598"/>
      <c r="BQ43" s="598"/>
      <c r="BR43" s="598"/>
      <c r="BS43" s="598"/>
      <c r="BT43" s="598"/>
      <c r="BU43" s="598"/>
      <c r="BV43" s="179"/>
      <c r="BW43" s="597">
        <f t="shared" si="2"/>
        <v>16</v>
      </c>
      <c r="BX43" s="597"/>
      <c r="BY43" s="598" t="str">
        <f>IF('各会計、関係団体の財政状況及び健全化判断比率'!B77="","",'各会計、関係団体の財政状況及び健全化判断比率'!B77)</f>
        <v>東京都市町村議会議員公務災害補償等組合</v>
      </c>
      <c r="BZ43" s="598"/>
      <c r="CA43" s="598"/>
      <c r="CB43" s="598"/>
      <c r="CC43" s="598"/>
      <c r="CD43" s="598"/>
      <c r="CE43" s="598"/>
      <c r="CF43" s="598"/>
      <c r="CG43" s="598"/>
      <c r="CH43" s="598"/>
      <c r="CI43" s="598"/>
      <c r="CJ43" s="598"/>
      <c r="CK43" s="598"/>
      <c r="CL43" s="598"/>
      <c r="CM43" s="598"/>
      <c r="CN43" s="179"/>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6"/>
    </row>
    <row r="44" spans="1:113" ht="13.5" customHeight="1" thickBot="1" x14ac:dyDescent="0.25">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2"/>
    <row r="46" spans="1:113" x14ac:dyDescent="0.2">
      <c r="B46" s="178" t="s">
        <v>207</v>
      </c>
      <c r="E46" s="600" t="s">
        <v>208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209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210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211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212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213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214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215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dR/UOGNo4p5XOyqOtU21zteR0pnseCL68g65oE4NG06tUHAr5WEeUqacSBQhky65I9r2A77h0FGhh57NfmNQlA==" saltValue="OTatwPSozU/wBdKXtsJDO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4" customWidth="1"/>
    <col min="134" max="143" width="1.6640625" style="212" customWidth="1"/>
    <col min="144" max="16384" width="0" style="212" hidden="1"/>
  </cols>
  <sheetData>
    <row r="1" spans="2:143" ht="22.5" customHeight="1" thickBot="1" x14ac:dyDescent="0.25">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2" t="s">
        <v>216</v>
      </c>
      <c r="DI1" s="603"/>
      <c r="DJ1" s="603"/>
      <c r="DK1" s="603"/>
      <c r="DL1" s="603"/>
      <c r="DM1" s="603"/>
      <c r="DN1" s="604"/>
      <c r="DO1" s="212"/>
      <c r="DP1" s="602" t="s">
        <v>217</v>
      </c>
      <c r="DQ1" s="603"/>
      <c r="DR1" s="603"/>
      <c r="DS1" s="603"/>
      <c r="DT1" s="603"/>
      <c r="DU1" s="603"/>
      <c r="DV1" s="603"/>
      <c r="DW1" s="603"/>
      <c r="DX1" s="603"/>
      <c r="DY1" s="603"/>
      <c r="DZ1" s="603"/>
      <c r="EA1" s="603"/>
      <c r="EB1" s="603"/>
      <c r="EC1" s="604"/>
      <c r="ED1" s="211"/>
      <c r="EE1" s="211"/>
      <c r="EF1" s="211"/>
      <c r="EG1" s="211"/>
      <c r="EH1" s="211"/>
      <c r="EI1" s="211"/>
      <c r="EJ1" s="211"/>
      <c r="EK1" s="211"/>
      <c r="EL1" s="211"/>
      <c r="EM1" s="211"/>
    </row>
    <row r="2" spans="2:143" ht="22.5" customHeight="1" x14ac:dyDescent="0.2">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5" t="s">
        <v>219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222</v>
      </c>
      <c r="S4" s="606"/>
      <c r="T4" s="606"/>
      <c r="U4" s="606"/>
      <c r="V4" s="606"/>
      <c r="W4" s="606"/>
      <c r="X4" s="606"/>
      <c r="Y4" s="607"/>
      <c r="Z4" s="605" t="s">
        <v>223</v>
      </c>
      <c r="AA4" s="606"/>
      <c r="AB4" s="606"/>
      <c r="AC4" s="607"/>
      <c r="AD4" s="605" t="s">
        <v>224</v>
      </c>
      <c r="AE4" s="606"/>
      <c r="AF4" s="606"/>
      <c r="AG4" s="606"/>
      <c r="AH4" s="606"/>
      <c r="AI4" s="606"/>
      <c r="AJ4" s="606"/>
      <c r="AK4" s="607"/>
      <c r="AL4" s="605" t="s">
        <v>223</v>
      </c>
      <c r="AM4" s="606"/>
      <c r="AN4" s="606"/>
      <c r="AO4" s="607"/>
      <c r="AP4" s="608" t="s">
        <v>225</v>
      </c>
      <c r="AQ4" s="608"/>
      <c r="AR4" s="608"/>
      <c r="AS4" s="608"/>
      <c r="AT4" s="608"/>
      <c r="AU4" s="608"/>
      <c r="AV4" s="608"/>
      <c r="AW4" s="608"/>
      <c r="AX4" s="608"/>
      <c r="AY4" s="608"/>
      <c r="AZ4" s="608"/>
      <c r="BA4" s="608"/>
      <c r="BB4" s="608"/>
      <c r="BC4" s="608"/>
      <c r="BD4" s="608"/>
      <c r="BE4" s="608"/>
      <c r="BF4" s="608"/>
      <c r="BG4" s="608" t="s">
        <v>226</v>
      </c>
      <c r="BH4" s="608"/>
      <c r="BI4" s="608"/>
      <c r="BJ4" s="608"/>
      <c r="BK4" s="608"/>
      <c r="BL4" s="608"/>
      <c r="BM4" s="608"/>
      <c r="BN4" s="608"/>
      <c r="BO4" s="608" t="s">
        <v>223</v>
      </c>
      <c r="BP4" s="608"/>
      <c r="BQ4" s="608"/>
      <c r="BR4" s="608"/>
      <c r="BS4" s="608" t="s">
        <v>227</v>
      </c>
      <c r="BT4" s="608"/>
      <c r="BU4" s="608"/>
      <c r="BV4" s="608"/>
      <c r="BW4" s="608"/>
      <c r="BX4" s="608"/>
      <c r="BY4" s="608"/>
      <c r="BZ4" s="608"/>
      <c r="CA4" s="608"/>
      <c r="CB4" s="608"/>
      <c r="CD4" s="605" t="s">
        <v>228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229</v>
      </c>
      <c r="C5" s="610"/>
      <c r="D5" s="610"/>
      <c r="E5" s="610"/>
      <c r="F5" s="610"/>
      <c r="G5" s="610"/>
      <c r="H5" s="610"/>
      <c r="I5" s="610"/>
      <c r="J5" s="610"/>
      <c r="K5" s="610"/>
      <c r="L5" s="610"/>
      <c r="M5" s="610"/>
      <c r="N5" s="610"/>
      <c r="O5" s="610"/>
      <c r="P5" s="610"/>
      <c r="Q5" s="611"/>
      <c r="R5" s="612">
        <v>6751323</v>
      </c>
      <c r="S5" s="613"/>
      <c r="T5" s="613"/>
      <c r="U5" s="613"/>
      <c r="V5" s="613"/>
      <c r="W5" s="613"/>
      <c r="X5" s="613"/>
      <c r="Y5" s="614"/>
      <c r="Z5" s="615">
        <v>41.9</v>
      </c>
      <c r="AA5" s="615"/>
      <c r="AB5" s="615"/>
      <c r="AC5" s="615"/>
      <c r="AD5" s="616">
        <v>6186845</v>
      </c>
      <c r="AE5" s="616"/>
      <c r="AF5" s="616"/>
      <c r="AG5" s="616"/>
      <c r="AH5" s="616"/>
      <c r="AI5" s="616"/>
      <c r="AJ5" s="616"/>
      <c r="AK5" s="616"/>
      <c r="AL5" s="617">
        <v>74.099999999999994</v>
      </c>
      <c r="AM5" s="618"/>
      <c r="AN5" s="618"/>
      <c r="AO5" s="619"/>
      <c r="AP5" s="609" t="s">
        <v>230</v>
      </c>
      <c r="AQ5" s="610"/>
      <c r="AR5" s="610"/>
      <c r="AS5" s="610"/>
      <c r="AT5" s="610"/>
      <c r="AU5" s="610"/>
      <c r="AV5" s="610"/>
      <c r="AW5" s="610"/>
      <c r="AX5" s="610"/>
      <c r="AY5" s="610"/>
      <c r="AZ5" s="610"/>
      <c r="BA5" s="610"/>
      <c r="BB5" s="610"/>
      <c r="BC5" s="610"/>
      <c r="BD5" s="610"/>
      <c r="BE5" s="610"/>
      <c r="BF5" s="611"/>
      <c r="BG5" s="623">
        <v>6186845</v>
      </c>
      <c r="BH5" s="624"/>
      <c r="BI5" s="624"/>
      <c r="BJ5" s="624"/>
      <c r="BK5" s="624"/>
      <c r="BL5" s="624"/>
      <c r="BM5" s="624"/>
      <c r="BN5" s="625"/>
      <c r="BO5" s="626">
        <v>91.6</v>
      </c>
      <c r="BP5" s="626"/>
      <c r="BQ5" s="626"/>
      <c r="BR5" s="626"/>
      <c r="BS5" s="627">
        <v>26442</v>
      </c>
      <c r="BT5" s="627"/>
      <c r="BU5" s="627"/>
      <c r="BV5" s="627"/>
      <c r="BW5" s="627"/>
      <c r="BX5" s="627"/>
      <c r="BY5" s="627"/>
      <c r="BZ5" s="627"/>
      <c r="CA5" s="627"/>
      <c r="CB5" s="631"/>
      <c r="CD5" s="605" t="s">
        <v>225</v>
      </c>
      <c r="CE5" s="606"/>
      <c r="CF5" s="606"/>
      <c r="CG5" s="606"/>
      <c r="CH5" s="606"/>
      <c r="CI5" s="606"/>
      <c r="CJ5" s="606"/>
      <c r="CK5" s="606"/>
      <c r="CL5" s="606"/>
      <c r="CM5" s="606"/>
      <c r="CN5" s="606"/>
      <c r="CO5" s="606"/>
      <c r="CP5" s="606"/>
      <c r="CQ5" s="607"/>
      <c r="CR5" s="605" t="s">
        <v>231</v>
      </c>
      <c r="CS5" s="606"/>
      <c r="CT5" s="606"/>
      <c r="CU5" s="606"/>
      <c r="CV5" s="606"/>
      <c r="CW5" s="606"/>
      <c r="CX5" s="606"/>
      <c r="CY5" s="607"/>
      <c r="CZ5" s="605" t="s">
        <v>223</v>
      </c>
      <c r="DA5" s="606"/>
      <c r="DB5" s="606"/>
      <c r="DC5" s="607"/>
      <c r="DD5" s="605" t="s">
        <v>232</v>
      </c>
      <c r="DE5" s="606"/>
      <c r="DF5" s="606"/>
      <c r="DG5" s="606"/>
      <c r="DH5" s="606"/>
      <c r="DI5" s="606"/>
      <c r="DJ5" s="606"/>
      <c r="DK5" s="606"/>
      <c r="DL5" s="606"/>
      <c r="DM5" s="606"/>
      <c r="DN5" s="606"/>
      <c r="DO5" s="606"/>
      <c r="DP5" s="607"/>
      <c r="DQ5" s="605" t="s">
        <v>233</v>
      </c>
      <c r="DR5" s="606"/>
      <c r="DS5" s="606"/>
      <c r="DT5" s="606"/>
      <c r="DU5" s="606"/>
      <c r="DV5" s="606"/>
      <c r="DW5" s="606"/>
      <c r="DX5" s="606"/>
      <c r="DY5" s="606"/>
      <c r="DZ5" s="606"/>
      <c r="EA5" s="606"/>
      <c r="EB5" s="606"/>
      <c r="EC5" s="607"/>
    </row>
    <row r="6" spans="2:143" ht="11.25" customHeight="1" x14ac:dyDescent="0.2">
      <c r="B6" s="620" t="s">
        <v>234</v>
      </c>
      <c r="C6" s="621"/>
      <c r="D6" s="621"/>
      <c r="E6" s="621"/>
      <c r="F6" s="621"/>
      <c r="G6" s="621"/>
      <c r="H6" s="621"/>
      <c r="I6" s="621"/>
      <c r="J6" s="621"/>
      <c r="K6" s="621"/>
      <c r="L6" s="621"/>
      <c r="M6" s="621"/>
      <c r="N6" s="621"/>
      <c r="O6" s="621"/>
      <c r="P6" s="621"/>
      <c r="Q6" s="622"/>
      <c r="R6" s="623">
        <v>81410</v>
      </c>
      <c r="S6" s="624"/>
      <c r="T6" s="624"/>
      <c r="U6" s="624"/>
      <c r="V6" s="624"/>
      <c r="W6" s="624"/>
      <c r="X6" s="624"/>
      <c r="Y6" s="625"/>
      <c r="Z6" s="626">
        <v>0.5</v>
      </c>
      <c r="AA6" s="626"/>
      <c r="AB6" s="626"/>
      <c r="AC6" s="626"/>
      <c r="AD6" s="627">
        <v>81410</v>
      </c>
      <c r="AE6" s="627"/>
      <c r="AF6" s="627"/>
      <c r="AG6" s="627"/>
      <c r="AH6" s="627"/>
      <c r="AI6" s="627"/>
      <c r="AJ6" s="627"/>
      <c r="AK6" s="627"/>
      <c r="AL6" s="628">
        <v>1</v>
      </c>
      <c r="AM6" s="629"/>
      <c r="AN6" s="629"/>
      <c r="AO6" s="630"/>
      <c r="AP6" s="620" t="s">
        <v>235</v>
      </c>
      <c r="AQ6" s="621"/>
      <c r="AR6" s="621"/>
      <c r="AS6" s="621"/>
      <c r="AT6" s="621"/>
      <c r="AU6" s="621"/>
      <c r="AV6" s="621"/>
      <c r="AW6" s="621"/>
      <c r="AX6" s="621"/>
      <c r="AY6" s="621"/>
      <c r="AZ6" s="621"/>
      <c r="BA6" s="621"/>
      <c r="BB6" s="621"/>
      <c r="BC6" s="621"/>
      <c r="BD6" s="621"/>
      <c r="BE6" s="621"/>
      <c r="BF6" s="622"/>
      <c r="BG6" s="623">
        <v>6186845</v>
      </c>
      <c r="BH6" s="624"/>
      <c r="BI6" s="624"/>
      <c r="BJ6" s="624"/>
      <c r="BK6" s="624"/>
      <c r="BL6" s="624"/>
      <c r="BM6" s="624"/>
      <c r="BN6" s="625"/>
      <c r="BO6" s="626">
        <v>91.6</v>
      </c>
      <c r="BP6" s="626"/>
      <c r="BQ6" s="626"/>
      <c r="BR6" s="626"/>
      <c r="BS6" s="627">
        <v>26442</v>
      </c>
      <c r="BT6" s="627"/>
      <c r="BU6" s="627"/>
      <c r="BV6" s="627"/>
      <c r="BW6" s="627"/>
      <c r="BX6" s="627"/>
      <c r="BY6" s="627"/>
      <c r="BZ6" s="627"/>
      <c r="CA6" s="627"/>
      <c r="CB6" s="631"/>
      <c r="CD6" s="609" t="s">
        <v>236</v>
      </c>
      <c r="CE6" s="610"/>
      <c r="CF6" s="610"/>
      <c r="CG6" s="610"/>
      <c r="CH6" s="610"/>
      <c r="CI6" s="610"/>
      <c r="CJ6" s="610"/>
      <c r="CK6" s="610"/>
      <c r="CL6" s="610"/>
      <c r="CM6" s="610"/>
      <c r="CN6" s="610"/>
      <c r="CO6" s="610"/>
      <c r="CP6" s="610"/>
      <c r="CQ6" s="611"/>
      <c r="CR6" s="623">
        <v>149411</v>
      </c>
      <c r="CS6" s="624"/>
      <c r="CT6" s="624"/>
      <c r="CU6" s="624"/>
      <c r="CV6" s="624"/>
      <c r="CW6" s="624"/>
      <c r="CX6" s="624"/>
      <c r="CY6" s="625"/>
      <c r="CZ6" s="617">
        <v>1</v>
      </c>
      <c r="DA6" s="618"/>
      <c r="DB6" s="618"/>
      <c r="DC6" s="634"/>
      <c r="DD6" s="632" t="s">
        <v>147</v>
      </c>
      <c r="DE6" s="624"/>
      <c r="DF6" s="624"/>
      <c r="DG6" s="624"/>
      <c r="DH6" s="624"/>
      <c r="DI6" s="624"/>
      <c r="DJ6" s="624"/>
      <c r="DK6" s="624"/>
      <c r="DL6" s="624"/>
      <c r="DM6" s="624"/>
      <c r="DN6" s="624"/>
      <c r="DO6" s="624"/>
      <c r="DP6" s="625"/>
      <c r="DQ6" s="632">
        <v>149411</v>
      </c>
      <c r="DR6" s="624"/>
      <c r="DS6" s="624"/>
      <c r="DT6" s="624"/>
      <c r="DU6" s="624"/>
      <c r="DV6" s="624"/>
      <c r="DW6" s="624"/>
      <c r="DX6" s="624"/>
      <c r="DY6" s="624"/>
      <c r="DZ6" s="624"/>
      <c r="EA6" s="624"/>
      <c r="EB6" s="624"/>
      <c r="EC6" s="633"/>
    </row>
    <row r="7" spans="2:143" ht="11.25" customHeight="1" x14ac:dyDescent="0.2">
      <c r="B7" s="620" t="s">
        <v>237</v>
      </c>
      <c r="C7" s="621"/>
      <c r="D7" s="621"/>
      <c r="E7" s="621"/>
      <c r="F7" s="621"/>
      <c r="G7" s="621"/>
      <c r="H7" s="621"/>
      <c r="I7" s="621"/>
      <c r="J7" s="621"/>
      <c r="K7" s="621"/>
      <c r="L7" s="621"/>
      <c r="M7" s="621"/>
      <c r="N7" s="621"/>
      <c r="O7" s="621"/>
      <c r="P7" s="621"/>
      <c r="Q7" s="622"/>
      <c r="R7" s="623">
        <v>6718</v>
      </c>
      <c r="S7" s="624"/>
      <c r="T7" s="624"/>
      <c r="U7" s="624"/>
      <c r="V7" s="624"/>
      <c r="W7" s="624"/>
      <c r="X7" s="624"/>
      <c r="Y7" s="625"/>
      <c r="Z7" s="626">
        <v>0</v>
      </c>
      <c r="AA7" s="626"/>
      <c r="AB7" s="626"/>
      <c r="AC7" s="626"/>
      <c r="AD7" s="627">
        <v>6718</v>
      </c>
      <c r="AE7" s="627"/>
      <c r="AF7" s="627"/>
      <c r="AG7" s="627"/>
      <c r="AH7" s="627"/>
      <c r="AI7" s="627"/>
      <c r="AJ7" s="627"/>
      <c r="AK7" s="627"/>
      <c r="AL7" s="628">
        <v>0.1</v>
      </c>
      <c r="AM7" s="629"/>
      <c r="AN7" s="629"/>
      <c r="AO7" s="630"/>
      <c r="AP7" s="620" t="s">
        <v>238</v>
      </c>
      <c r="AQ7" s="621"/>
      <c r="AR7" s="621"/>
      <c r="AS7" s="621"/>
      <c r="AT7" s="621"/>
      <c r="AU7" s="621"/>
      <c r="AV7" s="621"/>
      <c r="AW7" s="621"/>
      <c r="AX7" s="621"/>
      <c r="AY7" s="621"/>
      <c r="AZ7" s="621"/>
      <c r="BA7" s="621"/>
      <c r="BB7" s="621"/>
      <c r="BC7" s="621"/>
      <c r="BD7" s="621"/>
      <c r="BE7" s="621"/>
      <c r="BF7" s="622"/>
      <c r="BG7" s="623">
        <v>2215251</v>
      </c>
      <c r="BH7" s="624"/>
      <c r="BI7" s="624"/>
      <c r="BJ7" s="624"/>
      <c r="BK7" s="624"/>
      <c r="BL7" s="624"/>
      <c r="BM7" s="624"/>
      <c r="BN7" s="625"/>
      <c r="BO7" s="626">
        <v>32.799999999999997</v>
      </c>
      <c r="BP7" s="626"/>
      <c r="BQ7" s="626"/>
      <c r="BR7" s="626"/>
      <c r="BS7" s="627">
        <v>26442</v>
      </c>
      <c r="BT7" s="627"/>
      <c r="BU7" s="627"/>
      <c r="BV7" s="627"/>
      <c r="BW7" s="627"/>
      <c r="BX7" s="627"/>
      <c r="BY7" s="627"/>
      <c r="BZ7" s="627"/>
      <c r="CA7" s="627"/>
      <c r="CB7" s="631"/>
      <c r="CD7" s="620" t="s">
        <v>239</v>
      </c>
      <c r="CE7" s="621"/>
      <c r="CF7" s="621"/>
      <c r="CG7" s="621"/>
      <c r="CH7" s="621"/>
      <c r="CI7" s="621"/>
      <c r="CJ7" s="621"/>
      <c r="CK7" s="621"/>
      <c r="CL7" s="621"/>
      <c r="CM7" s="621"/>
      <c r="CN7" s="621"/>
      <c r="CO7" s="621"/>
      <c r="CP7" s="621"/>
      <c r="CQ7" s="622"/>
      <c r="CR7" s="623">
        <v>2559494</v>
      </c>
      <c r="CS7" s="624"/>
      <c r="CT7" s="624"/>
      <c r="CU7" s="624"/>
      <c r="CV7" s="624"/>
      <c r="CW7" s="624"/>
      <c r="CX7" s="624"/>
      <c r="CY7" s="625"/>
      <c r="CZ7" s="626">
        <v>16.399999999999999</v>
      </c>
      <c r="DA7" s="626"/>
      <c r="DB7" s="626"/>
      <c r="DC7" s="626"/>
      <c r="DD7" s="632">
        <v>52851</v>
      </c>
      <c r="DE7" s="624"/>
      <c r="DF7" s="624"/>
      <c r="DG7" s="624"/>
      <c r="DH7" s="624"/>
      <c r="DI7" s="624"/>
      <c r="DJ7" s="624"/>
      <c r="DK7" s="624"/>
      <c r="DL7" s="624"/>
      <c r="DM7" s="624"/>
      <c r="DN7" s="624"/>
      <c r="DO7" s="624"/>
      <c r="DP7" s="625"/>
      <c r="DQ7" s="632">
        <v>2315148</v>
      </c>
      <c r="DR7" s="624"/>
      <c r="DS7" s="624"/>
      <c r="DT7" s="624"/>
      <c r="DU7" s="624"/>
      <c r="DV7" s="624"/>
      <c r="DW7" s="624"/>
      <c r="DX7" s="624"/>
      <c r="DY7" s="624"/>
      <c r="DZ7" s="624"/>
      <c r="EA7" s="624"/>
      <c r="EB7" s="624"/>
      <c r="EC7" s="633"/>
    </row>
    <row r="8" spans="2:143" ht="11.25" customHeight="1" x14ac:dyDescent="0.2">
      <c r="B8" s="620" t="s">
        <v>240</v>
      </c>
      <c r="C8" s="621"/>
      <c r="D8" s="621"/>
      <c r="E8" s="621"/>
      <c r="F8" s="621"/>
      <c r="G8" s="621"/>
      <c r="H8" s="621"/>
      <c r="I8" s="621"/>
      <c r="J8" s="621"/>
      <c r="K8" s="621"/>
      <c r="L8" s="621"/>
      <c r="M8" s="621"/>
      <c r="N8" s="621"/>
      <c r="O8" s="621"/>
      <c r="P8" s="621"/>
      <c r="Q8" s="622"/>
      <c r="R8" s="623">
        <v>35631</v>
      </c>
      <c r="S8" s="624"/>
      <c r="T8" s="624"/>
      <c r="U8" s="624"/>
      <c r="V8" s="624"/>
      <c r="W8" s="624"/>
      <c r="X8" s="624"/>
      <c r="Y8" s="625"/>
      <c r="Z8" s="626">
        <v>0.2</v>
      </c>
      <c r="AA8" s="626"/>
      <c r="AB8" s="626"/>
      <c r="AC8" s="626"/>
      <c r="AD8" s="627">
        <v>35631</v>
      </c>
      <c r="AE8" s="627"/>
      <c r="AF8" s="627"/>
      <c r="AG8" s="627"/>
      <c r="AH8" s="627"/>
      <c r="AI8" s="627"/>
      <c r="AJ8" s="627"/>
      <c r="AK8" s="627"/>
      <c r="AL8" s="628">
        <v>0.4</v>
      </c>
      <c r="AM8" s="629"/>
      <c r="AN8" s="629"/>
      <c r="AO8" s="630"/>
      <c r="AP8" s="620" t="s">
        <v>241</v>
      </c>
      <c r="AQ8" s="621"/>
      <c r="AR8" s="621"/>
      <c r="AS8" s="621"/>
      <c r="AT8" s="621"/>
      <c r="AU8" s="621"/>
      <c r="AV8" s="621"/>
      <c r="AW8" s="621"/>
      <c r="AX8" s="621"/>
      <c r="AY8" s="621"/>
      <c r="AZ8" s="621"/>
      <c r="BA8" s="621"/>
      <c r="BB8" s="621"/>
      <c r="BC8" s="621"/>
      <c r="BD8" s="621"/>
      <c r="BE8" s="621"/>
      <c r="BF8" s="622"/>
      <c r="BG8" s="623">
        <v>57928</v>
      </c>
      <c r="BH8" s="624"/>
      <c r="BI8" s="624"/>
      <c r="BJ8" s="624"/>
      <c r="BK8" s="624"/>
      <c r="BL8" s="624"/>
      <c r="BM8" s="624"/>
      <c r="BN8" s="625"/>
      <c r="BO8" s="626">
        <v>0.9</v>
      </c>
      <c r="BP8" s="626"/>
      <c r="BQ8" s="626"/>
      <c r="BR8" s="626"/>
      <c r="BS8" s="627" t="s">
        <v>242</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6051152</v>
      </c>
      <c r="CS8" s="624"/>
      <c r="CT8" s="624"/>
      <c r="CU8" s="624"/>
      <c r="CV8" s="624"/>
      <c r="CW8" s="624"/>
      <c r="CX8" s="624"/>
      <c r="CY8" s="625"/>
      <c r="CZ8" s="626">
        <v>38.700000000000003</v>
      </c>
      <c r="DA8" s="626"/>
      <c r="DB8" s="626"/>
      <c r="DC8" s="626"/>
      <c r="DD8" s="632">
        <v>214249</v>
      </c>
      <c r="DE8" s="624"/>
      <c r="DF8" s="624"/>
      <c r="DG8" s="624"/>
      <c r="DH8" s="624"/>
      <c r="DI8" s="624"/>
      <c r="DJ8" s="624"/>
      <c r="DK8" s="624"/>
      <c r="DL8" s="624"/>
      <c r="DM8" s="624"/>
      <c r="DN8" s="624"/>
      <c r="DO8" s="624"/>
      <c r="DP8" s="625"/>
      <c r="DQ8" s="632">
        <v>3093488</v>
      </c>
      <c r="DR8" s="624"/>
      <c r="DS8" s="624"/>
      <c r="DT8" s="624"/>
      <c r="DU8" s="624"/>
      <c r="DV8" s="624"/>
      <c r="DW8" s="624"/>
      <c r="DX8" s="624"/>
      <c r="DY8" s="624"/>
      <c r="DZ8" s="624"/>
      <c r="EA8" s="624"/>
      <c r="EB8" s="624"/>
      <c r="EC8" s="633"/>
    </row>
    <row r="9" spans="2:143" ht="11.25" customHeight="1" x14ac:dyDescent="0.2">
      <c r="B9" s="620" t="s">
        <v>244</v>
      </c>
      <c r="C9" s="621"/>
      <c r="D9" s="621"/>
      <c r="E9" s="621"/>
      <c r="F9" s="621"/>
      <c r="G9" s="621"/>
      <c r="H9" s="621"/>
      <c r="I9" s="621"/>
      <c r="J9" s="621"/>
      <c r="K9" s="621"/>
      <c r="L9" s="621"/>
      <c r="M9" s="621"/>
      <c r="N9" s="621"/>
      <c r="O9" s="621"/>
      <c r="P9" s="621"/>
      <c r="Q9" s="622"/>
      <c r="R9" s="623">
        <v>27187</v>
      </c>
      <c r="S9" s="624"/>
      <c r="T9" s="624"/>
      <c r="U9" s="624"/>
      <c r="V9" s="624"/>
      <c r="W9" s="624"/>
      <c r="X9" s="624"/>
      <c r="Y9" s="625"/>
      <c r="Z9" s="626">
        <v>0.2</v>
      </c>
      <c r="AA9" s="626"/>
      <c r="AB9" s="626"/>
      <c r="AC9" s="626"/>
      <c r="AD9" s="627">
        <v>27187</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1784403</v>
      </c>
      <c r="BH9" s="624"/>
      <c r="BI9" s="624"/>
      <c r="BJ9" s="624"/>
      <c r="BK9" s="624"/>
      <c r="BL9" s="624"/>
      <c r="BM9" s="624"/>
      <c r="BN9" s="625"/>
      <c r="BO9" s="626">
        <v>26.4</v>
      </c>
      <c r="BP9" s="626"/>
      <c r="BQ9" s="626"/>
      <c r="BR9" s="626"/>
      <c r="BS9" s="627" t="s">
        <v>147</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1850674</v>
      </c>
      <c r="CS9" s="624"/>
      <c r="CT9" s="624"/>
      <c r="CU9" s="624"/>
      <c r="CV9" s="624"/>
      <c r="CW9" s="624"/>
      <c r="CX9" s="624"/>
      <c r="CY9" s="625"/>
      <c r="CZ9" s="626">
        <v>11.8</v>
      </c>
      <c r="DA9" s="626"/>
      <c r="DB9" s="626"/>
      <c r="DC9" s="626"/>
      <c r="DD9" s="632">
        <v>61782</v>
      </c>
      <c r="DE9" s="624"/>
      <c r="DF9" s="624"/>
      <c r="DG9" s="624"/>
      <c r="DH9" s="624"/>
      <c r="DI9" s="624"/>
      <c r="DJ9" s="624"/>
      <c r="DK9" s="624"/>
      <c r="DL9" s="624"/>
      <c r="DM9" s="624"/>
      <c r="DN9" s="624"/>
      <c r="DO9" s="624"/>
      <c r="DP9" s="625"/>
      <c r="DQ9" s="632">
        <v>1098027</v>
      </c>
      <c r="DR9" s="624"/>
      <c r="DS9" s="624"/>
      <c r="DT9" s="624"/>
      <c r="DU9" s="624"/>
      <c r="DV9" s="624"/>
      <c r="DW9" s="624"/>
      <c r="DX9" s="624"/>
      <c r="DY9" s="624"/>
      <c r="DZ9" s="624"/>
      <c r="EA9" s="624"/>
      <c r="EB9" s="624"/>
      <c r="EC9" s="633"/>
    </row>
    <row r="10" spans="2:143" ht="11.25" customHeight="1" x14ac:dyDescent="0.2">
      <c r="B10" s="620" t="s">
        <v>247</v>
      </c>
      <c r="C10" s="621"/>
      <c r="D10" s="621"/>
      <c r="E10" s="621"/>
      <c r="F10" s="621"/>
      <c r="G10" s="621"/>
      <c r="H10" s="621"/>
      <c r="I10" s="621"/>
      <c r="J10" s="621"/>
      <c r="K10" s="621"/>
      <c r="L10" s="621"/>
      <c r="M10" s="621"/>
      <c r="N10" s="621"/>
      <c r="O10" s="621"/>
      <c r="P10" s="621"/>
      <c r="Q10" s="622"/>
      <c r="R10" s="623" t="s">
        <v>138</v>
      </c>
      <c r="S10" s="624"/>
      <c r="T10" s="624"/>
      <c r="U10" s="624"/>
      <c r="V10" s="624"/>
      <c r="W10" s="624"/>
      <c r="X10" s="624"/>
      <c r="Y10" s="625"/>
      <c r="Z10" s="626" t="s">
        <v>147</v>
      </c>
      <c r="AA10" s="626"/>
      <c r="AB10" s="626"/>
      <c r="AC10" s="626"/>
      <c r="AD10" s="627" t="s">
        <v>242</v>
      </c>
      <c r="AE10" s="627"/>
      <c r="AF10" s="627"/>
      <c r="AG10" s="627"/>
      <c r="AH10" s="627"/>
      <c r="AI10" s="627"/>
      <c r="AJ10" s="627"/>
      <c r="AK10" s="627"/>
      <c r="AL10" s="628" t="s">
        <v>147</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151730</v>
      </c>
      <c r="BH10" s="624"/>
      <c r="BI10" s="624"/>
      <c r="BJ10" s="624"/>
      <c r="BK10" s="624"/>
      <c r="BL10" s="624"/>
      <c r="BM10" s="624"/>
      <c r="BN10" s="625"/>
      <c r="BO10" s="626">
        <v>2.2000000000000002</v>
      </c>
      <c r="BP10" s="626"/>
      <c r="BQ10" s="626"/>
      <c r="BR10" s="626"/>
      <c r="BS10" s="627" t="s">
        <v>242</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v>140069</v>
      </c>
      <c r="CS10" s="624"/>
      <c r="CT10" s="624"/>
      <c r="CU10" s="624"/>
      <c r="CV10" s="624"/>
      <c r="CW10" s="624"/>
      <c r="CX10" s="624"/>
      <c r="CY10" s="625"/>
      <c r="CZ10" s="626">
        <v>0.9</v>
      </c>
      <c r="DA10" s="626"/>
      <c r="DB10" s="626"/>
      <c r="DC10" s="626"/>
      <c r="DD10" s="632" t="s">
        <v>147</v>
      </c>
      <c r="DE10" s="624"/>
      <c r="DF10" s="624"/>
      <c r="DG10" s="624"/>
      <c r="DH10" s="624"/>
      <c r="DI10" s="624"/>
      <c r="DJ10" s="624"/>
      <c r="DK10" s="624"/>
      <c r="DL10" s="624"/>
      <c r="DM10" s="624"/>
      <c r="DN10" s="624"/>
      <c r="DO10" s="624"/>
      <c r="DP10" s="625"/>
      <c r="DQ10" s="632">
        <v>124689</v>
      </c>
      <c r="DR10" s="624"/>
      <c r="DS10" s="624"/>
      <c r="DT10" s="624"/>
      <c r="DU10" s="624"/>
      <c r="DV10" s="624"/>
      <c r="DW10" s="624"/>
      <c r="DX10" s="624"/>
      <c r="DY10" s="624"/>
      <c r="DZ10" s="624"/>
      <c r="EA10" s="624"/>
      <c r="EB10" s="624"/>
      <c r="EC10" s="633"/>
    </row>
    <row r="11" spans="2:143" ht="11.25" customHeight="1" x14ac:dyDescent="0.2">
      <c r="B11" s="620" t="s">
        <v>250</v>
      </c>
      <c r="C11" s="621"/>
      <c r="D11" s="621"/>
      <c r="E11" s="621"/>
      <c r="F11" s="621"/>
      <c r="G11" s="621"/>
      <c r="H11" s="621"/>
      <c r="I11" s="621"/>
      <c r="J11" s="621"/>
      <c r="K11" s="621"/>
      <c r="L11" s="621"/>
      <c r="M11" s="621"/>
      <c r="N11" s="621"/>
      <c r="O11" s="621"/>
      <c r="P11" s="621"/>
      <c r="Q11" s="622"/>
      <c r="R11" s="623">
        <v>847731</v>
      </c>
      <c r="S11" s="624"/>
      <c r="T11" s="624"/>
      <c r="U11" s="624"/>
      <c r="V11" s="624"/>
      <c r="W11" s="624"/>
      <c r="X11" s="624"/>
      <c r="Y11" s="625"/>
      <c r="Z11" s="628">
        <v>5.3</v>
      </c>
      <c r="AA11" s="629"/>
      <c r="AB11" s="629"/>
      <c r="AC11" s="635"/>
      <c r="AD11" s="632">
        <v>847731</v>
      </c>
      <c r="AE11" s="624"/>
      <c r="AF11" s="624"/>
      <c r="AG11" s="624"/>
      <c r="AH11" s="624"/>
      <c r="AI11" s="624"/>
      <c r="AJ11" s="624"/>
      <c r="AK11" s="625"/>
      <c r="AL11" s="628">
        <v>10.199999999999999</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221190</v>
      </c>
      <c r="BH11" s="624"/>
      <c r="BI11" s="624"/>
      <c r="BJ11" s="624"/>
      <c r="BK11" s="624"/>
      <c r="BL11" s="624"/>
      <c r="BM11" s="624"/>
      <c r="BN11" s="625"/>
      <c r="BO11" s="626">
        <v>3.3</v>
      </c>
      <c r="BP11" s="626"/>
      <c r="BQ11" s="626"/>
      <c r="BR11" s="626"/>
      <c r="BS11" s="627">
        <v>26442</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118252</v>
      </c>
      <c r="CS11" s="624"/>
      <c r="CT11" s="624"/>
      <c r="CU11" s="624"/>
      <c r="CV11" s="624"/>
      <c r="CW11" s="624"/>
      <c r="CX11" s="624"/>
      <c r="CY11" s="625"/>
      <c r="CZ11" s="626">
        <v>0.8</v>
      </c>
      <c r="DA11" s="626"/>
      <c r="DB11" s="626"/>
      <c r="DC11" s="626"/>
      <c r="DD11" s="632">
        <v>49288</v>
      </c>
      <c r="DE11" s="624"/>
      <c r="DF11" s="624"/>
      <c r="DG11" s="624"/>
      <c r="DH11" s="624"/>
      <c r="DI11" s="624"/>
      <c r="DJ11" s="624"/>
      <c r="DK11" s="624"/>
      <c r="DL11" s="624"/>
      <c r="DM11" s="624"/>
      <c r="DN11" s="624"/>
      <c r="DO11" s="624"/>
      <c r="DP11" s="625"/>
      <c r="DQ11" s="632">
        <v>56337</v>
      </c>
      <c r="DR11" s="624"/>
      <c r="DS11" s="624"/>
      <c r="DT11" s="624"/>
      <c r="DU11" s="624"/>
      <c r="DV11" s="624"/>
      <c r="DW11" s="624"/>
      <c r="DX11" s="624"/>
      <c r="DY11" s="624"/>
      <c r="DZ11" s="624"/>
      <c r="EA11" s="624"/>
      <c r="EB11" s="624"/>
      <c r="EC11" s="633"/>
    </row>
    <row r="12" spans="2:143" ht="11.25" customHeight="1" x14ac:dyDescent="0.2">
      <c r="B12" s="620" t="s">
        <v>253</v>
      </c>
      <c r="C12" s="621"/>
      <c r="D12" s="621"/>
      <c r="E12" s="621"/>
      <c r="F12" s="621"/>
      <c r="G12" s="621"/>
      <c r="H12" s="621"/>
      <c r="I12" s="621"/>
      <c r="J12" s="621"/>
      <c r="K12" s="621"/>
      <c r="L12" s="621"/>
      <c r="M12" s="621"/>
      <c r="N12" s="621"/>
      <c r="O12" s="621"/>
      <c r="P12" s="621"/>
      <c r="Q12" s="622"/>
      <c r="R12" s="623" t="s">
        <v>147</v>
      </c>
      <c r="S12" s="624"/>
      <c r="T12" s="624"/>
      <c r="U12" s="624"/>
      <c r="V12" s="624"/>
      <c r="W12" s="624"/>
      <c r="X12" s="624"/>
      <c r="Y12" s="625"/>
      <c r="Z12" s="626" t="s">
        <v>138</v>
      </c>
      <c r="AA12" s="626"/>
      <c r="AB12" s="626"/>
      <c r="AC12" s="626"/>
      <c r="AD12" s="627" t="s">
        <v>138</v>
      </c>
      <c r="AE12" s="627"/>
      <c r="AF12" s="627"/>
      <c r="AG12" s="627"/>
      <c r="AH12" s="627"/>
      <c r="AI12" s="627"/>
      <c r="AJ12" s="627"/>
      <c r="AK12" s="627"/>
      <c r="AL12" s="628" t="s">
        <v>147</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3422133</v>
      </c>
      <c r="BH12" s="624"/>
      <c r="BI12" s="624"/>
      <c r="BJ12" s="624"/>
      <c r="BK12" s="624"/>
      <c r="BL12" s="624"/>
      <c r="BM12" s="624"/>
      <c r="BN12" s="625"/>
      <c r="BO12" s="626">
        <v>50.7</v>
      </c>
      <c r="BP12" s="626"/>
      <c r="BQ12" s="626"/>
      <c r="BR12" s="626"/>
      <c r="BS12" s="627" t="s">
        <v>138</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169803</v>
      </c>
      <c r="CS12" s="624"/>
      <c r="CT12" s="624"/>
      <c r="CU12" s="624"/>
      <c r="CV12" s="624"/>
      <c r="CW12" s="624"/>
      <c r="CX12" s="624"/>
      <c r="CY12" s="625"/>
      <c r="CZ12" s="626">
        <v>1.1000000000000001</v>
      </c>
      <c r="DA12" s="626"/>
      <c r="DB12" s="626"/>
      <c r="DC12" s="626"/>
      <c r="DD12" s="632" t="s">
        <v>147</v>
      </c>
      <c r="DE12" s="624"/>
      <c r="DF12" s="624"/>
      <c r="DG12" s="624"/>
      <c r="DH12" s="624"/>
      <c r="DI12" s="624"/>
      <c r="DJ12" s="624"/>
      <c r="DK12" s="624"/>
      <c r="DL12" s="624"/>
      <c r="DM12" s="624"/>
      <c r="DN12" s="624"/>
      <c r="DO12" s="624"/>
      <c r="DP12" s="625"/>
      <c r="DQ12" s="632">
        <v>131735</v>
      </c>
      <c r="DR12" s="624"/>
      <c r="DS12" s="624"/>
      <c r="DT12" s="624"/>
      <c r="DU12" s="624"/>
      <c r="DV12" s="624"/>
      <c r="DW12" s="624"/>
      <c r="DX12" s="624"/>
      <c r="DY12" s="624"/>
      <c r="DZ12" s="624"/>
      <c r="EA12" s="624"/>
      <c r="EB12" s="624"/>
      <c r="EC12" s="633"/>
    </row>
    <row r="13" spans="2:143" ht="11.25" customHeight="1" x14ac:dyDescent="0.2">
      <c r="B13" s="620" t="s">
        <v>256</v>
      </c>
      <c r="C13" s="621"/>
      <c r="D13" s="621"/>
      <c r="E13" s="621"/>
      <c r="F13" s="621"/>
      <c r="G13" s="621"/>
      <c r="H13" s="621"/>
      <c r="I13" s="621"/>
      <c r="J13" s="621"/>
      <c r="K13" s="621"/>
      <c r="L13" s="621"/>
      <c r="M13" s="621"/>
      <c r="N13" s="621"/>
      <c r="O13" s="621"/>
      <c r="P13" s="621"/>
      <c r="Q13" s="622"/>
      <c r="R13" s="623" t="s">
        <v>242</v>
      </c>
      <c r="S13" s="624"/>
      <c r="T13" s="624"/>
      <c r="U13" s="624"/>
      <c r="V13" s="624"/>
      <c r="W13" s="624"/>
      <c r="X13" s="624"/>
      <c r="Y13" s="625"/>
      <c r="Z13" s="626" t="s">
        <v>242</v>
      </c>
      <c r="AA13" s="626"/>
      <c r="AB13" s="626"/>
      <c r="AC13" s="626"/>
      <c r="AD13" s="627" t="s">
        <v>138</v>
      </c>
      <c r="AE13" s="627"/>
      <c r="AF13" s="627"/>
      <c r="AG13" s="627"/>
      <c r="AH13" s="627"/>
      <c r="AI13" s="627"/>
      <c r="AJ13" s="627"/>
      <c r="AK13" s="627"/>
      <c r="AL13" s="628" t="s">
        <v>138</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3359618</v>
      </c>
      <c r="BH13" s="624"/>
      <c r="BI13" s="624"/>
      <c r="BJ13" s="624"/>
      <c r="BK13" s="624"/>
      <c r="BL13" s="624"/>
      <c r="BM13" s="624"/>
      <c r="BN13" s="625"/>
      <c r="BO13" s="626">
        <v>49.8</v>
      </c>
      <c r="BP13" s="626"/>
      <c r="BQ13" s="626"/>
      <c r="BR13" s="626"/>
      <c r="BS13" s="627" t="s">
        <v>147</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1936507</v>
      </c>
      <c r="CS13" s="624"/>
      <c r="CT13" s="624"/>
      <c r="CU13" s="624"/>
      <c r="CV13" s="624"/>
      <c r="CW13" s="624"/>
      <c r="CX13" s="624"/>
      <c r="CY13" s="625"/>
      <c r="CZ13" s="626">
        <v>12.4</v>
      </c>
      <c r="DA13" s="626"/>
      <c r="DB13" s="626"/>
      <c r="DC13" s="626"/>
      <c r="DD13" s="632">
        <v>1023731</v>
      </c>
      <c r="DE13" s="624"/>
      <c r="DF13" s="624"/>
      <c r="DG13" s="624"/>
      <c r="DH13" s="624"/>
      <c r="DI13" s="624"/>
      <c r="DJ13" s="624"/>
      <c r="DK13" s="624"/>
      <c r="DL13" s="624"/>
      <c r="DM13" s="624"/>
      <c r="DN13" s="624"/>
      <c r="DO13" s="624"/>
      <c r="DP13" s="625"/>
      <c r="DQ13" s="632">
        <v>1132331</v>
      </c>
      <c r="DR13" s="624"/>
      <c r="DS13" s="624"/>
      <c r="DT13" s="624"/>
      <c r="DU13" s="624"/>
      <c r="DV13" s="624"/>
      <c r="DW13" s="624"/>
      <c r="DX13" s="624"/>
      <c r="DY13" s="624"/>
      <c r="DZ13" s="624"/>
      <c r="EA13" s="624"/>
      <c r="EB13" s="624"/>
      <c r="EC13" s="633"/>
    </row>
    <row r="14" spans="2:143" ht="11.25" customHeight="1" x14ac:dyDescent="0.2">
      <c r="B14" s="620" t="s">
        <v>259</v>
      </c>
      <c r="C14" s="621"/>
      <c r="D14" s="621"/>
      <c r="E14" s="621"/>
      <c r="F14" s="621"/>
      <c r="G14" s="621"/>
      <c r="H14" s="621"/>
      <c r="I14" s="621"/>
      <c r="J14" s="621"/>
      <c r="K14" s="621"/>
      <c r="L14" s="621"/>
      <c r="M14" s="621"/>
      <c r="N14" s="621"/>
      <c r="O14" s="621"/>
      <c r="P14" s="621"/>
      <c r="Q14" s="622"/>
      <c r="R14" s="623">
        <v>4</v>
      </c>
      <c r="S14" s="624"/>
      <c r="T14" s="624"/>
      <c r="U14" s="624"/>
      <c r="V14" s="624"/>
      <c r="W14" s="624"/>
      <c r="X14" s="624"/>
      <c r="Y14" s="625"/>
      <c r="Z14" s="626">
        <v>0</v>
      </c>
      <c r="AA14" s="626"/>
      <c r="AB14" s="626"/>
      <c r="AC14" s="626"/>
      <c r="AD14" s="627">
        <v>4</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113902</v>
      </c>
      <c r="BH14" s="624"/>
      <c r="BI14" s="624"/>
      <c r="BJ14" s="624"/>
      <c r="BK14" s="624"/>
      <c r="BL14" s="624"/>
      <c r="BM14" s="624"/>
      <c r="BN14" s="625"/>
      <c r="BO14" s="626">
        <v>1.7</v>
      </c>
      <c r="BP14" s="626"/>
      <c r="BQ14" s="626"/>
      <c r="BR14" s="626"/>
      <c r="BS14" s="627" t="s">
        <v>147</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583385</v>
      </c>
      <c r="CS14" s="624"/>
      <c r="CT14" s="624"/>
      <c r="CU14" s="624"/>
      <c r="CV14" s="624"/>
      <c r="CW14" s="624"/>
      <c r="CX14" s="624"/>
      <c r="CY14" s="625"/>
      <c r="CZ14" s="626">
        <v>3.7</v>
      </c>
      <c r="DA14" s="626"/>
      <c r="DB14" s="626"/>
      <c r="DC14" s="626"/>
      <c r="DD14" s="632">
        <v>41214</v>
      </c>
      <c r="DE14" s="624"/>
      <c r="DF14" s="624"/>
      <c r="DG14" s="624"/>
      <c r="DH14" s="624"/>
      <c r="DI14" s="624"/>
      <c r="DJ14" s="624"/>
      <c r="DK14" s="624"/>
      <c r="DL14" s="624"/>
      <c r="DM14" s="624"/>
      <c r="DN14" s="624"/>
      <c r="DO14" s="624"/>
      <c r="DP14" s="625"/>
      <c r="DQ14" s="632">
        <v>441107</v>
      </c>
      <c r="DR14" s="624"/>
      <c r="DS14" s="624"/>
      <c r="DT14" s="624"/>
      <c r="DU14" s="624"/>
      <c r="DV14" s="624"/>
      <c r="DW14" s="624"/>
      <c r="DX14" s="624"/>
      <c r="DY14" s="624"/>
      <c r="DZ14" s="624"/>
      <c r="EA14" s="624"/>
      <c r="EB14" s="624"/>
      <c r="EC14" s="633"/>
    </row>
    <row r="15" spans="2:143" ht="11.25" customHeight="1" x14ac:dyDescent="0.2">
      <c r="B15" s="620" t="s">
        <v>262</v>
      </c>
      <c r="C15" s="621"/>
      <c r="D15" s="621"/>
      <c r="E15" s="621"/>
      <c r="F15" s="621"/>
      <c r="G15" s="621"/>
      <c r="H15" s="621"/>
      <c r="I15" s="621"/>
      <c r="J15" s="621"/>
      <c r="K15" s="621"/>
      <c r="L15" s="621"/>
      <c r="M15" s="621"/>
      <c r="N15" s="621"/>
      <c r="O15" s="621"/>
      <c r="P15" s="621"/>
      <c r="Q15" s="622"/>
      <c r="R15" s="623" t="s">
        <v>138</v>
      </c>
      <c r="S15" s="624"/>
      <c r="T15" s="624"/>
      <c r="U15" s="624"/>
      <c r="V15" s="624"/>
      <c r="W15" s="624"/>
      <c r="X15" s="624"/>
      <c r="Y15" s="625"/>
      <c r="Z15" s="626" t="s">
        <v>147</v>
      </c>
      <c r="AA15" s="626"/>
      <c r="AB15" s="626"/>
      <c r="AC15" s="626"/>
      <c r="AD15" s="627" t="s">
        <v>242</v>
      </c>
      <c r="AE15" s="627"/>
      <c r="AF15" s="627"/>
      <c r="AG15" s="627"/>
      <c r="AH15" s="627"/>
      <c r="AI15" s="627"/>
      <c r="AJ15" s="627"/>
      <c r="AK15" s="627"/>
      <c r="AL15" s="628" t="s">
        <v>147</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435559</v>
      </c>
      <c r="BH15" s="624"/>
      <c r="BI15" s="624"/>
      <c r="BJ15" s="624"/>
      <c r="BK15" s="624"/>
      <c r="BL15" s="624"/>
      <c r="BM15" s="624"/>
      <c r="BN15" s="625"/>
      <c r="BO15" s="626">
        <v>6.5</v>
      </c>
      <c r="BP15" s="626"/>
      <c r="BQ15" s="626"/>
      <c r="BR15" s="626"/>
      <c r="BS15" s="627" t="s">
        <v>242</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1484951</v>
      </c>
      <c r="CS15" s="624"/>
      <c r="CT15" s="624"/>
      <c r="CU15" s="624"/>
      <c r="CV15" s="624"/>
      <c r="CW15" s="624"/>
      <c r="CX15" s="624"/>
      <c r="CY15" s="625"/>
      <c r="CZ15" s="626">
        <v>9.5</v>
      </c>
      <c r="DA15" s="626"/>
      <c r="DB15" s="626"/>
      <c r="DC15" s="626"/>
      <c r="DD15" s="632">
        <v>100709</v>
      </c>
      <c r="DE15" s="624"/>
      <c r="DF15" s="624"/>
      <c r="DG15" s="624"/>
      <c r="DH15" s="624"/>
      <c r="DI15" s="624"/>
      <c r="DJ15" s="624"/>
      <c r="DK15" s="624"/>
      <c r="DL15" s="624"/>
      <c r="DM15" s="624"/>
      <c r="DN15" s="624"/>
      <c r="DO15" s="624"/>
      <c r="DP15" s="625"/>
      <c r="DQ15" s="632">
        <v>1104263</v>
      </c>
      <c r="DR15" s="624"/>
      <c r="DS15" s="624"/>
      <c r="DT15" s="624"/>
      <c r="DU15" s="624"/>
      <c r="DV15" s="624"/>
      <c r="DW15" s="624"/>
      <c r="DX15" s="624"/>
      <c r="DY15" s="624"/>
      <c r="DZ15" s="624"/>
      <c r="EA15" s="624"/>
      <c r="EB15" s="624"/>
      <c r="EC15" s="633"/>
    </row>
    <row r="16" spans="2:143" ht="11.25" customHeight="1" x14ac:dyDescent="0.2">
      <c r="B16" s="620" t="s">
        <v>265</v>
      </c>
      <c r="C16" s="621"/>
      <c r="D16" s="621"/>
      <c r="E16" s="621"/>
      <c r="F16" s="621"/>
      <c r="G16" s="621"/>
      <c r="H16" s="621"/>
      <c r="I16" s="621"/>
      <c r="J16" s="621"/>
      <c r="K16" s="621"/>
      <c r="L16" s="621"/>
      <c r="M16" s="621"/>
      <c r="N16" s="621"/>
      <c r="O16" s="621"/>
      <c r="P16" s="621"/>
      <c r="Q16" s="622"/>
      <c r="R16" s="623">
        <v>21142</v>
      </c>
      <c r="S16" s="624"/>
      <c r="T16" s="624"/>
      <c r="U16" s="624"/>
      <c r="V16" s="624"/>
      <c r="W16" s="624"/>
      <c r="X16" s="624"/>
      <c r="Y16" s="625"/>
      <c r="Z16" s="626">
        <v>0.1</v>
      </c>
      <c r="AA16" s="626"/>
      <c r="AB16" s="626"/>
      <c r="AC16" s="626"/>
      <c r="AD16" s="627">
        <v>21142</v>
      </c>
      <c r="AE16" s="627"/>
      <c r="AF16" s="627"/>
      <c r="AG16" s="627"/>
      <c r="AH16" s="627"/>
      <c r="AI16" s="627"/>
      <c r="AJ16" s="627"/>
      <c r="AK16" s="627"/>
      <c r="AL16" s="628">
        <v>0.3</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t="s">
        <v>147</v>
      </c>
      <c r="BH16" s="624"/>
      <c r="BI16" s="624"/>
      <c r="BJ16" s="624"/>
      <c r="BK16" s="624"/>
      <c r="BL16" s="624"/>
      <c r="BM16" s="624"/>
      <c r="BN16" s="625"/>
      <c r="BO16" s="626" t="s">
        <v>147</v>
      </c>
      <c r="BP16" s="626"/>
      <c r="BQ16" s="626"/>
      <c r="BR16" s="626"/>
      <c r="BS16" s="627" t="s">
        <v>147</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147</v>
      </c>
      <c r="CS16" s="624"/>
      <c r="CT16" s="624"/>
      <c r="CU16" s="624"/>
      <c r="CV16" s="624"/>
      <c r="CW16" s="624"/>
      <c r="CX16" s="624"/>
      <c r="CY16" s="625"/>
      <c r="CZ16" s="626" t="s">
        <v>138</v>
      </c>
      <c r="DA16" s="626"/>
      <c r="DB16" s="626"/>
      <c r="DC16" s="626"/>
      <c r="DD16" s="632" t="s">
        <v>147</v>
      </c>
      <c r="DE16" s="624"/>
      <c r="DF16" s="624"/>
      <c r="DG16" s="624"/>
      <c r="DH16" s="624"/>
      <c r="DI16" s="624"/>
      <c r="DJ16" s="624"/>
      <c r="DK16" s="624"/>
      <c r="DL16" s="624"/>
      <c r="DM16" s="624"/>
      <c r="DN16" s="624"/>
      <c r="DO16" s="624"/>
      <c r="DP16" s="625"/>
      <c r="DQ16" s="632" t="s">
        <v>147</v>
      </c>
      <c r="DR16" s="624"/>
      <c r="DS16" s="624"/>
      <c r="DT16" s="624"/>
      <c r="DU16" s="624"/>
      <c r="DV16" s="624"/>
      <c r="DW16" s="624"/>
      <c r="DX16" s="624"/>
      <c r="DY16" s="624"/>
      <c r="DZ16" s="624"/>
      <c r="EA16" s="624"/>
      <c r="EB16" s="624"/>
      <c r="EC16" s="633"/>
    </row>
    <row r="17" spans="2:133" ht="11.25" customHeight="1" x14ac:dyDescent="0.2">
      <c r="B17" s="620" t="s">
        <v>268</v>
      </c>
      <c r="C17" s="621"/>
      <c r="D17" s="621"/>
      <c r="E17" s="621"/>
      <c r="F17" s="621"/>
      <c r="G17" s="621"/>
      <c r="H17" s="621"/>
      <c r="I17" s="621"/>
      <c r="J17" s="621"/>
      <c r="K17" s="621"/>
      <c r="L17" s="621"/>
      <c r="M17" s="621"/>
      <c r="N17" s="621"/>
      <c r="O17" s="621"/>
      <c r="P17" s="621"/>
      <c r="Q17" s="622"/>
      <c r="R17" s="623">
        <v>178980</v>
      </c>
      <c r="S17" s="624"/>
      <c r="T17" s="624"/>
      <c r="U17" s="624"/>
      <c r="V17" s="624"/>
      <c r="W17" s="624"/>
      <c r="X17" s="624"/>
      <c r="Y17" s="625"/>
      <c r="Z17" s="626">
        <v>1.1000000000000001</v>
      </c>
      <c r="AA17" s="626"/>
      <c r="AB17" s="626"/>
      <c r="AC17" s="626"/>
      <c r="AD17" s="627">
        <v>178980</v>
      </c>
      <c r="AE17" s="627"/>
      <c r="AF17" s="627"/>
      <c r="AG17" s="627"/>
      <c r="AH17" s="627"/>
      <c r="AI17" s="627"/>
      <c r="AJ17" s="627"/>
      <c r="AK17" s="627"/>
      <c r="AL17" s="628">
        <v>2.1</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147</v>
      </c>
      <c r="BH17" s="624"/>
      <c r="BI17" s="624"/>
      <c r="BJ17" s="624"/>
      <c r="BK17" s="624"/>
      <c r="BL17" s="624"/>
      <c r="BM17" s="624"/>
      <c r="BN17" s="625"/>
      <c r="BO17" s="626" t="s">
        <v>147</v>
      </c>
      <c r="BP17" s="626"/>
      <c r="BQ17" s="626"/>
      <c r="BR17" s="626"/>
      <c r="BS17" s="627" t="s">
        <v>147</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604925</v>
      </c>
      <c r="CS17" s="624"/>
      <c r="CT17" s="624"/>
      <c r="CU17" s="624"/>
      <c r="CV17" s="624"/>
      <c r="CW17" s="624"/>
      <c r="CX17" s="624"/>
      <c r="CY17" s="625"/>
      <c r="CZ17" s="626">
        <v>3.9</v>
      </c>
      <c r="DA17" s="626"/>
      <c r="DB17" s="626"/>
      <c r="DC17" s="626"/>
      <c r="DD17" s="632" t="s">
        <v>147</v>
      </c>
      <c r="DE17" s="624"/>
      <c r="DF17" s="624"/>
      <c r="DG17" s="624"/>
      <c r="DH17" s="624"/>
      <c r="DI17" s="624"/>
      <c r="DJ17" s="624"/>
      <c r="DK17" s="624"/>
      <c r="DL17" s="624"/>
      <c r="DM17" s="624"/>
      <c r="DN17" s="624"/>
      <c r="DO17" s="624"/>
      <c r="DP17" s="625"/>
      <c r="DQ17" s="632">
        <v>604925</v>
      </c>
      <c r="DR17" s="624"/>
      <c r="DS17" s="624"/>
      <c r="DT17" s="624"/>
      <c r="DU17" s="624"/>
      <c r="DV17" s="624"/>
      <c r="DW17" s="624"/>
      <c r="DX17" s="624"/>
      <c r="DY17" s="624"/>
      <c r="DZ17" s="624"/>
      <c r="EA17" s="624"/>
      <c r="EB17" s="624"/>
      <c r="EC17" s="633"/>
    </row>
    <row r="18" spans="2:133" ht="11.25" customHeight="1" x14ac:dyDescent="0.2">
      <c r="B18" s="620" t="s">
        <v>271</v>
      </c>
      <c r="C18" s="621"/>
      <c r="D18" s="621"/>
      <c r="E18" s="621"/>
      <c r="F18" s="621"/>
      <c r="G18" s="621"/>
      <c r="H18" s="621"/>
      <c r="I18" s="621"/>
      <c r="J18" s="621"/>
      <c r="K18" s="621"/>
      <c r="L18" s="621"/>
      <c r="M18" s="621"/>
      <c r="N18" s="621"/>
      <c r="O18" s="621"/>
      <c r="P18" s="621"/>
      <c r="Q18" s="622"/>
      <c r="R18" s="623">
        <v>43235</v>
      </c>
      <c r="S18" s="624"/>
      <c r="T18" s="624"/>
      <c r="U18" s="624"/>
      <c r="V18" s="624"/>
      <c r="W18" s="624"/>
      <c r="X18" s="624"/>
      <c r="Y18" s="625"/>
      <c r="Z18" s="626">
        <v>0.3</v>
      </c>
      <c r="AA18" s="626"/>
      <c r="AB18" s="626"/>
      <c r="AC18" s="626"/>
      <c r="AD18" s="627">
        <v>43235</v>
      </c>
      <c r="AE18" s="627"/>
      <c r="AF18" s="627"/>
      <c r="AG18" s="627"/>
      <c r="AH18" s="627"/>
      <c r="AI18" s="627"/>
      <c r="AJ18" s="627"/>
      <c r="AK18" s="627"/>
      <c r="AL18" s="628">
        <v>0.5</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147</v>
      </c>
      <c r="BH18" s="624"/>
      <c r="BI18" s="624"/>
      <c r="BJ18" s="624"/>
      <c r="BK18" s="624"/>
      <c r="BL18" s="624"/>
      <c r="BM18" s="624"/>
      <c r="BN18" s="625"/>
      <c r="BO18" s="626" t="s">
        <v>138</v>
      </c>
      <c r="BP18" s="626"/>
      <c r="BQ18" s="626"/>
      <c r="BR18" s="626"/>
      <c r="BS18" s="627" t="s">
        <v>242</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147</v>
      </c>
      <c r="CS18" s="624"/>
      <c r="CT18" s="624"/>
      <c r="CU18" s="624"/>
      <c r="CV18" s="624"/>
      <c r="CW18" s="624"/>
      <c r="CX18" s="624"/>
      <c r="CY18" s="625"/>
      <c r="CZ18" s="626" t="s">
        <v>138</v>
      </c>
      <c r="DA18" s="626"/>
      <c r="DB18" s="626"/>
      <c r="DC18" s="626"/>
      <c r="DD18" s="632" t="s">
        <v>147</v>
      </c>
      <c r="DE18" s="624"/>
      <c r="DF18" s="624"/>
      <c r="DG18" s="624"/>
      <c r="DH18" s="624"/>
      <c r="DI18" s="624"/>
      <c r="DJ18" s="624"/>
      <c r="DK18" s="624"/>
      <c r="DL18" s="624"/>
      <c r="DM18" s="624"/>
      <c r="DN18" s="624"/>
      <c r="DO18" s="624"/>
      <c r="DP18" s="625"/>
      <c r="DQ18" s="632" t="s">
        <v>138</v>
      </c>
      <c r="DR18" s="624"/>
      <c r="DS18" s="624"/>
      <c r="DT18" s="624"/>
      <c r="DU18" s="624"/>
      <c r="DV18" s="624"/>
      <c r="DW18" s="624"/>
      <c r="DX18" s="624"/>
      <c r="DY18" s="624"/>
      <c r="DZ18" s="624"/>
      <c r="EA18" s="624"/>
      <c r="EB18" s="624"/>
      <c r="EC18" s="633"/>
    </row>
    <row r="19" spans="2:133" ht="11.25" customHeight="1" x14ac:dyDescent="0.2">
      <c r="B19" s="620" t="s">
        <v>274</v>
      </c>
      <c r="C19" s="621"/>
      <c r="D19" s="621"/>
      <c r="E19" s="621"/>
      <c r="F19" s="621"/>
      <c r="G19" s="621"/>
      <c r="H19" s="621"/>
      <c r="I19" s="621"/>
      <c r="J19" s="621"/>
      <c r="K19" s="621"/>
      <c r="L19" s="621"/>
      <c r="M19" s="621"/>
      <c r="N19" s="621"/>
      <c r="O19" s="621"/>
      <c r="P19" s="621"/>
      <c r="Q19" s="622"/>
      <c r="R19" s="623">
        <v>39790</v>
      </c>
      <c r="S19" s="624"/>
      <c r="T19" s="624"/>
      <c r="U19" s="624"/>
      <c r="V19" s="624"/>
      <c r="W19" s="624"/>
      <c r="X19" s="624"/>
      <c r="Y19" s="625"/>
      <c r="Z19" s="626">
        <v>0.2</v>
      </c>
      <c r="AA19" s="626"/>
      <c r="AB19" s="626"/>
      <c r="AC19" s="626"/>
      <c r="AD19" s="627">
        <v>39790</v>
      </c>
      <c r="AE19" s="627"/>
      <c r="AF19" s="627"/>
      <c r="AG19" s="627"/>
      <c r="AH19" s="627"/>
      <c r="AI19" s="627"/>
      <c r="AJ19" s="627"/>
      <c r="AK19" s="627"/>
      <c r="AL19" s="628">
        <v>0.5</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564478</v>
      </c>
      <c r="BH19" s="624"/>
      <c r="BI19" s="624"/>
      <c r="BJ19" s="624"/>
      <c r="BK19" s="624"/>
      <c r="BL19" s="624"/>
      <c r="BM19" s="624"/>
      <c r="BN19" s="625"/>
      <c r="BO19" s="626">
        <v>8.4</v>
      </c>
      <c r="BP19" s="626"/>
      <c r="BQ19" s="626"/>
      <c r="BR19" s="626"/>
      <c r="BS19" s="627" t="s">
        <v>147</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147</v>
      </c>
      <c r="CS19" s="624"/>
      <c r="CT19" s="624"/>
      <c r="CU19" s="624"/>
      <c r="CV19" s="624"/>
      <c r="CW19" s="624"/>
      <c r="CX19" s="624"/>
      <c r="CY19" s="625"/>
      <c r="CZ19" s="626" t="s">
        <v>242</v>
      </c>
      <c r="DA19" s="626"/>
      <c r="DB19" s="626"/>
      <c r="DC19" s="626"/>
      <c r="DD19" s="632" t="s">
        <v>147</v>
      </c>
      <c r="DE19" s="624"/>
      <c r="DF19" s="624"/>
      <c r="DG19" s="624"/>
      <c r="DH19" s="624"/>
      <c r="DI19" s="624"/>
      <c r="DJ19" s="624"/>
      <c r="DK19" s="624"/>
      <c r="DL19" s="624"/>
      <c r="DM19" s="624"/>
      <c r="DN19" s="624"/>
      <c r="DO19" s="624"/>
      <c r="DP19" s="625"/>
      <c r="DQ19" s="632" t="s">
        <v>138</v>
      </c>
      <c r="DR19" s="624"/>
      <c r="DS19" s="624"/>
      <c r="DT19" s="624"/>
      <c r="DU19" s="624"/>
      <c r="DV19" s="624"/>
      <c r="DW19" s="624"/>
      <c r="DX19" s="624"/>
      <c r="DY19" s="624"/>
      <c r="DZ19" s="624"/>
      <c r="EA19" s="624"/>
      <c r="EB19" s="624"/>
      <c r="EC19" s="633"/>
    </row>
    <row r="20" spans="2:133" ht="11.25" customHeight="1" x14ac:dyDescent="0.2">
      <c r="B20" s="636" t="s">
        <v>277</v>
      </c>
      <c r="C20" s="637"/>
      <c r="D20" s="637"/>
      <c r="E20" s="637"/>
      <c r="F20" s="637"/>
      <c r="G20" s="637"/>
      <c r="H20" s="637"/>
      <c r="I20" s="637"/>
      <c r="J20" s="637"/>
      <c r="K20" s="637"/>
      <c r="L20" s="637"/>
      <c r="M20" s="637"/>
      <c r="N20" s="637"/>
      <c r="O20" s="637"/>
      <c r="P20" s="637"/>
      <c r="Q20" s="638"/>
      <c r="R20" s="623">
        <v>3445</v>
      </c>
      <c r="S20" s="624"/>
      <c r="T20" s="624"/>
      <c r="U20" s="624"/>
      <c r="V20" s="624"/>
      <c r="W20" s="624"/>
      <c r="X20" s="624"/>
      <c r="Y20" s="625"/>
      <c r="Z20" s="626">
        <v>0</v>
      </c>
      <c r="AA20" s="626"/>
      <c r="AB20" s="626"/>
      <c r="AC20" s="626"/>
      <c r="AD20" s="627">
        <v>3445</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564478</v>
      </c>
      <c r="BH20" s="624"/>
      <c r="BI20" s="624"/>
      <c r="BJ20" s="624"/>
      <c r="BK20" s="624"/>
      <c r="BL20" s="624"/>
      <c r="BM20" s="624"/>
      <c r="BN20" s="625"/>
      <c r="BO20" s="626">
        <v>8.4</v>
      </c>
      <c r="BP20" s="626"/>
      <c r="BQ20" s="626"/>
      <c r="BR20" s="626"/>
      <c r="BS20" s="627" t="s">
        <v>138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15648623</v>
      </c>
      <c r="CS20" s="624"/>
      <c r="CT20" s="624"/>
      <c r="CU20" s="624"/>
      <c r="CV20" s="624"/>
      <c r="CW20" s="624"/>
      <c r="CX20" s="624"/>
      <c r="CY20" s="625"/>
      <c r="CZ20" s="626">
        <v>100</v>
      </c>
      <c r="DA20" s="626"/>
      <c r="DB20" s="626"/>
      <c r="DC20" s="626"/>
      <c r="DD20" s="632">
        <v>1543824</v>
      </c>
      <c r="DE20" s="624"/>
      <c r="DF20" s="624"/>
      <c r="DG20" s="624"/>
      <c r="DH20" s="624"/>
      <c r="DI20" s="624"/>
      <c r="DJ20" s="624"/>
      <c r="DK20" s="624"/>
      <c r="DL20" s="624"/>
      <c r="DM20" s="624"/>
      <c r="DN20" s="624"/>
      <c r="DO20" s="624"/>
      <c r="DP20" s="625"/>
      <c r="DQ20" s="632">
        <v>10251461</v>
      </c>
      <c r="DR20" s="624"/>
      <c r="DS20" s="624"/>
      <c r="DT20" s="624"/>
      <c r="DU20" s="624"/>
      <c r="DV20" s="624"/>
      <c r="DW20" s="624"/>
      <c r="DX20" s="624"/>
      <c r="DY20" s="624"/>
      <c r="DZ20" s="624"/>
      <c r="EA20" s="624"/>
      <c r="EB20" s="624"/>
      <c r="EC20" s="633"/>
    </row>
    <row r="21" spans="2:133" ht="11.25" customHeight="1" x14ac:dyDescent="0.2">
      <c r="B21" s="620" t="s">
        <v>280</v>
      </c>
      <c r="C21" s="621"/>
      <c r="D21" s="621"/>
      <c r="E21" s="621"/>
      <c r="F21" s="621"/>
      <c r="G21" s="621"/>
      <c r="H21" s="621"/>
      <c r="I21" s="621"/>
      <c r="J21" s="621"/>
      <c r="K21" s="621"/>
      <c r="L21" s="621"/>
      <c r="M21" s="621"/>
      <c r="N21" s="621"/>
      <c r="O21" s="621"/>
      <c r="P21" s="621"/>
      <c r="Q21" s="622"/>
      <c r="R21" s="623">
        <v>92629</v>
      </c>
      <c r="S21" s="624"/>
      <c r="T21" s="624"/>
      <c r="U21" s="624"/>
      <c r="V21" s="624"/>
      <c r="W21" s="624"/>
      <c r="X21" s="624"/>
      <c r="Y21" s="625"/>
      <c r="Z21" s="626">
        <v>0.6</v>
      </c>
      <c r="AA21" s="626"/>
      <c r="AB21" s="626"/>
      <c r="AC21" s="626"/>
      <c r="AD21" s="627">
        <v>46135</v>
      </c>
      <c r="AE21" s="627"/>
      <c r="AF21" s="627"/>
      <c r="AG21" s="627"/>
      <c r="AH21" s="627"/>
      <c r="AI21" s="627"/>
      <c r="AJ21" s="627"/>
      <c r="AK21" s="627"/>
      <c r="AL21" s="628">
        <v>0.6</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147</v>
      </c>
      <c r="BH21" s="624"/>
      <c r="BI21" s="624"/>
      <c r="BJ21" s="624"/>
      <c r="BK21" s="624"/>
      <c r="BL21" s="624"/>
      <c r="BM21" s="624"/>
      <c r="BN21" s="625"/>
      <c r="BO21" s="626" t="s">
        <v>147</v>
      </c>
      <c r="BP21" s="626"/>
      <c r="BQ21" s="626"/>
      <c r="BR21" s="626"/>
      <c r="BS21" s="627" t="s">
        <v>242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282</v>
      </c>
      <c r="C22" s="621"/>
      <c r="D22" s="621"/>
      <c r="E22" s="621"/>
      <c r="F22" s="621"/>
      <c r="G22" s="621"/>
      <c r="H22" s="621"/>
      <c r="I22" s="621"/>
      <c r="J22" s="621"/>
      <c r="K22" s="621"/>
      <c r="L22" s="621"/>
      <c r="M22" s="621"/>
      <c r="N22" s="621"/>
      <c r="O22" s="621"/>
      <c r="P22" s="621"/>
      <c r="Q22" s="622"/>
      <c r="R22" s="623">
        <v>46135</v>
      </c>
      <c r="S22" s="624"/>
      <c r="T22" s="624"/>
      <c r="U22" s="624"/>
      <c r="V22" s="624"/>
      <c r="W22" s="624"/>
      <c r="X22" s="624"/>
      <c r="Y22" s="625"/>
      <c r="Z22" s="626">
        <v>0.3</v>
      </c>
      <c r="AA22" s="626"/>
      <c r="AB22" s="626"/>
      <c r="AC22" s="626"/>
      <c r="AD22" s="627">
        <v>46135</v>
      </c>
      <c r="AE22" s="627"/>
      <c r="AF22" s="627"/>
      <c r="AG22" s="627"/>
      <c r="AH22" s="627"/>
      <c r="AI22" s="627"/>
      <c r="AJ22" s="627"/>
      <c r="AK22" s="627"/>
      <c r="AL22" s="628">
        <v>0.6</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147</v>
      </c>
      <c r="BH22" s="624"/>
      <c r="BI22" s="624"/>
      <c r="BJ22" s="624"/>
      <c r="BK22" s="624"/>
      <c r="BL22" s="624"/>
      <c r="BM22" s="624"/>
      <c r="BN22" s="625"/>
      <c r="BO22" s="626" t="s">
        <v>147</v>
      </c>
      <c r="BP22" s="626"/>
      <c r="BQ22" s="626"/>
      <c r="BR22" s="626"/>
      <c r="BS22" s="627" t="s">
        <v>147</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285</v>
      </c>
      <c r="C23" s="621"/>
      <c r="D23" s="621"/>
      <c r="E23" s="621"/>
      <c r="F23" s="621"/>
      <c r="G23" s="621"/>
      <c r="H23" s="621"/>
      <c r="I23" s="621"/>
      <c r="J23" s="621"/>
      <c r="K23" s="621"/>
      <c r="L23" s="621"/>
      <c r="M23" s="621"/>
      <c r="N23" s="621"/>
      <c r="O23" s="621"/>
      <c r="P23" s="621"/>
      <c r="Q23" s="622"/>
      <c r="R23" s="623">
        <v>46494</v>
      </c>
      <c r="S23" s="624"/>
      <c r="T23" s="624"/>
      <c r="U23" s="624"/>
      <c r="V23" s="624"/>
      <c r="W23" s="624"/>
      <c r="X23" s="624"/>
      <c r="Y23" s="625"/>
      <c r="Z23" s="626">
        <v>0.3</v>
      </c>
      <c r="AA23" s="626"/>
      <c r="AB23" s="626"/>
      <c r="AC23" s="626"/>
      <c r="AD23" s="627" t="s">
        <v>138</v>
      </c>
      <c r="AE23" s="627"/>
      <c r="AF23" s="627"/>
      <c r="AG23" s="627"/>
      <c r="AH23" s="627"/>
      <c r="AI23" s="627"/>
      <c r="AJ23" s="627"/>
      <c r="AK23" s="627"/>
      <c r="AL23" s="628" t="s">
        <v>147</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564478</v>
      </c>
      <c r="BH23" s="624"/>
      <c r="BI23" s="624"/>
      <c r="BJ23" s="624"/>
      <c r="BK23" s="624"/>
      <c r="BL23" s="624"/>
      <c r="BM23" s="624"/>
      <c r="BN23" s="625"/>
      <c r="BO23" s="626">
        <v>8.4</v>
      </c>
      <c r="BP23" s="626"/>
      <c r="BQ23" s="626"/>
      <c r="BR23" s="626"/>
      <c r="BS23" s="627" t="s">
        <v>147</v>
      </c>
      <c r="BT23" s="627"/>
      <c r="BU23" s="627"/>
      <c r="BV23" s="627"/>
      <c r="BW23" s="627"/>
      <c r="BX23" s="627"/>
      <c r="BY23" s="627"/>
      <c r="BZ23" s="627"/>
      <c r="CA23" s="627"/>
      <c r="CB23" s="631"/>
      <c r="CD23" s="605" t="s">
        <v>225</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2">
      <c r="B24" s="620" t="s">
        <v>292</v>
      </c>
      <c r="C24" s="621"/>
      <c r="D24" s="621"/>
      <c r="E24" s="621"/>
      <c r="F24" s="621"/>
      <c r="G24" s="621"/>
      <c r="H24" s="621"/>
      <c r="I24" s="621"/>
      <c r="J24" s="621"/>
      <c r="K24" s="621"/>
      <c r="L24" s="621"/>
      <c r="M24" s="621"/>
      <c r="N24" s="621"/>
      <c r="O24" s="621"/>
      <c r="P24" s="621"/>
      <c r="Q24" s="622"/>
      <c r="R24" s="623" t="s">
        <v>147</v>
      </c>
      <c r="S24" s="624"/>
      <c r="T24" s="624"/>
      <c r="U24" s="624"/>
      <c r="V24" s="624"/>
      <c r="W24" s="624"/>
      <c r="X24" s="624"/>
      <c r="Y24" s="625"/>
      <c r="Z24" s="626" t="s">
        <v>147</v>
      </c>
      <c r="AA24" s="626"/>
      <c r="AB24" s="626"/>
      <c r="AC24" s="626"/>
      <c r="AD24" s="627" t="s">
        <v>147</v>
      </c>
      <c r="AE24" s="627"/>
      <c r="AF24" s="627"/>
      <c r="AG24" s="627"/>
      <c r="AH24" s="627"/>
      <c r="AI24" s="627"/>
      <c r="AJ24" s="627"/>
      <c r="AK24" s="627"/>
      <c r="AL24" s="628" t="s">
        <v>147</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138</v>
      </c>
      <c r="BH24" s="624"/>
      <c r="BI24" s="624"/>
      <c r="BJ24" s="624"/>
      <c r="BK24" s="624"/>
      <c r="BL24" s="624"/>
      <c r="BM24" s="624"/>
      <c r="BN24" s="625"/>
      <c r="BO24" s="626" t="s">
        <v>147</v>
      </c>
      <c r="BP24" s="626"/>
      <c r="BQ24" s="626"/>
      <c r="BR24" s="626"/>
      <c r="BS24" s="627" t="s">
        <v>242</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6568162</v>
      </c>
      <c r="CS24" s="613"/>
      <c r="CT24" s="613"/>
      <c r="CU24" s="613"/>
      <c r="CV24" s="613"/>
      <c r="CW24" s="613"/>
      <c r="CX24" s="613"/>
      <c r="CY24" s="614"/>
      <c r="CZ24" s="617">
        <v>42</v>
      </c>
      <c r="DA24" s="618"/>
      <c r="DB24" s="618"/>
      <c r="DC24" s="634"/>
      <c r="DD24" s="653">
        <v>4009572</v>
      </c>
      <c r="DE24" s="613"/>
      <c r="DF24" s="613"/>
      <c r="DG24" s="613"/>
      <c r="DH24" s="613"/>
      <c r="DI24" s="613"/>
      <c r="DJ24" s="613"/>
      <c r="DK24" s="614"/>
      <c r="DL24" s="653">
        <v>3977242</v>
      </c>
      <c r="DM24" s="613"/>
      <c r="DN24" s="613"/>
      <c r="DO24" s="613"/>
      <c r="DP24" s="613"/>
      <c r="DQ24" s="613"/>
      <c r="DR24" s="613"/>
      <c r="DS24" s="613"/>
      <c r="DT24" s="613"/>
      <c r="DU24" s="613"/>
      <c r="DV24" s="614"/>
      <c r="DW24" s="617">
        <v>47.7</v>
      </c>
      <c r="DX24" s="618"/>
      <c r="DY24" s="618"/>
      <c r="DZ24" s="618"/>
      <c r="EA24" s="618"/>
      <c r="EB24" s="618"/>
      <c r="EC24" s="619"/>
    </row>
    <row r="25" spans="2:133" ht="11.25" customHeight="1" x14ac:dyDescent="0.2">
      <c r="B25" s="620" t="s">
        <v>295</v>
      </c>
      <c r="C25" s="621"/>
      <c r="D25" s="621"/>
      <c r="E25" s="621"/>
      <c r="F25" s="621"/>
      <c r="G25" s="621"/>
      <c r="H25" s="621"/>
      <c r="I25" s="621"/>
      <c r="J25" s="621"/>
      <c r="K25" s="621"/>
      <c r="L25" s="621"/>
      <c r="M25" s="621"/>
      <c r="N25" s="621"/>
      <c r="O25" s="621"/>
      <c r="P25" s="621"/>
      <c r="Q25" s="622"/>
      <c r="R25" s="623">
        <v>8085990</v>
      </c>
      <c r="S25" s="624"/>
      <c r="T25" s="624"/>
      <c r="U25" s="624"/>
      <c r="V25" s="624"/>
      <c r="W25" s="624"/>
      <c r="X25" s="624"/>
      <c r="Y25" s="625"/>
      <c r="Z25" s="626">
        <v>50.2</v>
      </c>
      <c r="AA25" s="626"/>
      <c r="AB25" s="626"/>
      <c r="AC25" s="626"/>
      <c r="AD25" s="627">
        <v>7475018</v>
      </c>
      <c r="AE25" s="627"/>
      <c r="AF25" s="627"/>
      <c r="AG25" s="627"/>
      <c r="AH25" s="627"/>
      <c r="AI25" s="627"/>
      <c r="AJ25" s="627"/>
      <c r="AK25" s="627"/>
      <c r="AL25" s="628">
        <v>89.6</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147</v>
      </c>
      <c r="BH25" s="624"/>
      <c r="BI25" s="624"/>
      <c r="BJ25" s="624"/>
      <c r="BK25" s="624"/>
      <c r="BL25" s="624"/>
      <c r="BM25" s="624"/>
      <c r="BN25" s="625"/>
      <c r="BO25" s="626" t="s">
        <v>242</v>
      </c>
      <c r="BP25" s="626"/>
      <c r="BQ25" s="626"/>
      <c r="BR25" s="626"/>
      <c r="BS25" s="627" t="s">
        <v>147</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2348595</v>
      </c>
      <c r="CS25" s="656"/>
      <c r="CT25" s="656"/>
      <c r="CU25" s="656"/>
      <c r="CV25" s="656"/>
      <c r="CW25" s="656"/>
      <c r="CX25" s="656"/>
      <c r="CY25" s="657"/>
      <c r="CZ25" s="628">
        <v>15</v>
      </c>
      <c r="DA25" s="654"/>
      <c r="DB25" s="654"/>
      <c r="DC25" s="658"/>
      <c r="DD25" s="632">
        <v>2171438</v>
      </c>
      <c r="DE25" s="656"/>
      <c r="DF25" s="656"/>
      <c r="DG25" s="656"/>
      <c r="DH25" s="656"/>
      <c r="DI25" s="656"/>
      <c r="DJ25" s="656"/>
      <c r="DK25" s="657"/>
      <c r="DL25" s="632">
        <v>2139376</v>
      </c>
      <c r="DM25" s="656"/>
      <c r="DN25" s="656"/>
      <c r="DO25" s="656"/>
      <c r="DP25" s="656"/>
      <c r="DQ25" s="656"/>
      <c r="DR25" s="656"/>
      <c r="DS25" s="656"/>
      <c r="DT25" s="656"/>
      <c r="DU25" s="656"/>
      <c r="DV25" s="657"/>
      <c r="DW25" s="628">
        <v>25.6</v>
      </c>
      <c r="DX25" s="654"/>
      <c r="DY25" s="654"/>
      <c r="DZ25" s="654"/>
      <c r="EA25" s="654"/>
      <c r="EB25" s="654"/>
      <c r="EC25" s="655"/>
    </row>
    <row r="26" spans="2:133" ht="11.25" customHeight="1" x14ac:dyDescent="0.2">
      <c r="B26" s="620" t="s">
        <v>298</v>
      </c>
      <c r="C26" s="621"/>
      <c r="D26" s="621"/>
      <c r="E26" s="621"/>
      <c r="F26" s="621"/>
      <c r="G26" s="621"/>
      <c r="H26" s="621"/>
      <c r="I26" s="621"/>
      <c r="J26" s="621"/>
      <c r="K26" s="621"/>
      <c r="L26" s="621"/>
      <c r="M26" s="621"/>
      <c r="N26" s="621"/>
      <c r="O26" s="621"/>
      <c r="P26" s="621"/>
      <c r="Q26" s="622"/>
      <c r="R26" s="623">
        <v>5648</v>
      </c>
      <c r="S26" s="624"/>
      <c r="T26" s="624"/>
      <c r="U26" s="624"/>
      <c r="V26" s="624"/>
      <c r="W26" s="624"/>
      <c r="X26" s="624"/>
      <c r="Y26" s="625"/>
      <c r="Z26" s="626">
        <v>0</v>
      </c>
      <c r="AA26" s="626"/>
      <c r="AB26" s="626"/>
      <c r="AC26" s="626"/>
      <c r="AD26" s="627">
        <v>5648</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138</v>
      </c>
      <c r="BH26" s="624"/>
      <c r="BI26" s="624"/>
      <c r="BJ26" s="624"/>
      <c r="BK26" s="624"/>
      <c r="BL26" s="624"/>
      <c r="BM26" s="624"/>
      <c r="BN26" s="625"/>
      <c r="BO26" s="626" t="s">
        <v>147</v>
      </c>
      <c r="BP26" s="626"/>
      <c r="BQ26" s="626"/>
      <c r="BR26" s="626"/>
      <c r="BS26" s="627" t="s">
        <v>147</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1323257</v>
      </c>
      <c r="CS26" s="624"/>
      <c r="CT26" s="624"/>
      <c r="CU26" s="624"/>
      <c r="CV26" s="624"/>
      <c r="CW26" s="624"/>
      <c r="CX26" s="624"/>
      <c r="CY26" s="625"/>
      <c r="CZ26" s="628">
        <v>8.5</v>
      </c>
      <c r="DA26" s="654"/>
      <c r="DB26" s="654"/>
      <c r="DC26" s="658"/>
      <c r="DD26" s="632">
        <v>1248623</v>
      </c>
      <c r="DE26" s="624"/>
      <c r="DF26" s="624"/>
      <c r="DG26" s="624"/>
      <c r="DH26" s="624"/>
      <c r="DI26" s="624"/>
      <c r="DJ26" s="624"/>
      <c r="DK26" s="625"/>
      <c r="DL26" s="632" t="s">
        <v>242</v>
      </c>
      <c r="DM26" s="624"/>
      <c r="DN26" s="624"/>
      <c r="DO26" s="624"/>
      <c r="DP26" s="624"/>
      <c r="DQ26" s="624"/>
      <c r="DR26" s="624"/>
      <c r="DS26" s="624"/>
      <c r="DT26" s="624"/>
      <c r="DU26" s="624"/>
      <c r="DV26" s="625"/>
      <c r="DW26" s="628" t="s">
        <v>147</v>
      </c>
      <c r="DX26" s="654"/>
      <c r="DY26" s="654"/>
      <c r="DZ26" s="654"/>
      <c r="EA26" s="654"/>
      <c r="EB26" s="654"/>
      <c r="EC26" s="655"/>
    </row>
    <row r="27" spans="2:133" ht="11.25" customHeight="1" x14ac:dyDescent="0.2">
      <c r="B27" s="620" t="s">
        <v>301</v>
      </c>
      <c r="C27" s="621"/>
      <c r="D27" s="621"/>
      <c r="E27" s="621"/>
      <c r="F27" s="621"/>
      <c r="G27" s="621"/>
      <c r="H27" s="621"/>
      <c r="I27" s="621"/>
      <c r="J27" s="621"/>
      <c r="K27" s="621"/>
      <c r="L27" s="621"/>
      <c r="M27" s="621"/>
      <c r="N27" s="621"/>
      <c r="O27" s="621"/>
      <c r="P27" s="621"/>
      <c r="Q27" s="622"/>
      <c r="R27" s="623">
        <v>35076</v>
      </c>
      <c r="S27" s="624"/>
      <c r="T27" s="624"/>
      <c r="U27" s="624"/>
      <c r="V27" s="624"/>
      <c r="W27" s="624"/>
      <c r="X27" s="624"/>
      <c r="Y27" s="625"/>
      <c r="Z27" s="626">
        <v>0.2</v>
      </c>
      <c r="AA27" s="626"/>
      <c r="AB27" s="626"/>
      <c r="AC27" s="626"/>
      <c r="AD27" s="627">
        <v>7443</v>
      </c>
      <c r="AE27" s="627"/>
      <c r="AF27" s="627"/>
      <c r="AG27" s="627"/>
      <c r="AH27" s="627"/>
      <c r="AI27" s="627"/>
      <c r="AJ27" s="627"/>
      <c r="AK27" s="627"/>
      <c r="AL27" s="628">
        <v>0.1</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6751323</v>
      </c>
      <c r="BH27" s="624"/>
      <c r="BI27" s="624"/>
      <c r="BJ27" s="624"/>
      <c r="BK27" s="624"/>
      <c r="BL27" s="624"/>
      <c r="BM27" s="624"/>
      <c r="BN27" s="625"/>
      <c r="BO27" s="626">
        <v>100</v>
      </c>
      <c r="BP27" s="626"/>
      <c r="BQ27" s="626"/>
      <c r="BR27" s="626"/>
      <c r="BS27" s="627">
        <v>26442</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3614642</v>
      </c>
      <c r="CS27" s="656"/>
      <c r="CT27" s="656"/>
      <c r="CU27" s="656"/>
      <c r="CV27" s="656"/>
      <c r="CW27" s="656"/>
      <c r="CX27" s="656"/>
      <c r="CY27" s="657"/>
      <c r="CZ27" s="628">
        <v>23.1</v>
      </c>
      <c r="DA27" s="654"/>
      <c r="DB27" s="654"/>
      <c r="DC27" s="658"/>
      <c r="DD27" s="632">
        <v>1233209</v>
      </c>
      <c r="DE27" s="656"/>
      <c r="DF27" s="656"/>
      <c r="DG27" s="656"/>
      <c r="DH27" s="656"/>
      <c r="DI27" s="656"/>
      <c r="DJ27" s="656"/>
      <c r="DK27" s="657"/>
      <c r="DL27" s="632">
        <v>1232941</v>
      </c>
      <c r="DM27" s="656"/>
      <c r="DN27" s="656"/>
      <c r="DO27" s="656"/>
      <c r="DP27" s="656"/>
      <c r="DQ27" s="656"/>
      <c r="DR27" s="656"/>
      <c r="DS27" s="656"/>
      <c r="DT27" s="656"/>
      <c r="DU27" s="656"/>
      <c r="DV27" s="657"/>
      <c r="DW27" s="628">
        <v>14.8</v>
      </c>
      <c r="DX27" s="654"/>
      <c r="DY27" s="654"/>
      <c r="DZ27" s="654"/>
      <c r="EA27" s="654"/>
      <c r="EB27" s="654"/>
      <c r="EC27" s="655"/>
    </row>
    <row r="28" spans="2:133" ht="11.25" customHeight="1" x14ac:dyDescent="0.2">
      <c r="B28" s="620" t="s">
        <v>304</v>
      </c>
      <c r="C28" s="621"/>
      <c r="D28" s="621"/>
      <c r="E28" s="621"/>
      <c r="F28" s="621"/>
      <c r="G28" s="621"/>
      <c r="H28" s="621"/>
      <c r="I28" s="621"/>
      <c r="J28" s="621"/>
      <c r="K28" s="621"/>
      <c r="L28" s="621"/>
      <c r="M28" s="621"/>
      <c r="N28" s="621"/>
      <c r="O28" s="621"/>
      <c r="P28" s="621"/>
      <c r="Q28" s="622"/>
      <c r="R28" s="623">
        <v>55798</v>
      </c>
      <c r="S28" s="624"/>
      <c r="T28" s="624"/>
      <c r="U28" s="624"/>
      <c r="V28" s="624"/>
      <c r="W28" s="624"/>
      <c r="X28" s="624"/>
      <c r="Y28" s="625"/>
      <c r="Z28" s="626">
        <v>0.3</v>
      </c>
      <c r="AA28" s="626"/>
      <c r="AB28" s="626"/>
      <c r="AC28" s="626"/>
      <c r="AD28" s="627">
        <v>3767</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604925</v>
      </c>
      <c r="CS28" s="624"/>
      <c r="CT28" s="624"/>
      <c r="CU28" s="624"/>
      <c r="CV28" s="624"/>
      <c r="CW28" s="624"/>
      <c r="CX28" s="624"/>
      <c r="CY28" s="625"/>
      <c r="CZ28" s="628">
        <v>3.9</v>
      </c>
      <c r="DA28" s="654"/>
      <c r="DB28" s="654"/>
      <c r="DC28" s="658"/>
      <c r="DD28" s="632">
        <v>604925</v>
      </c>
      <c r="DE28" s="624"/>
      <c r="DF28" s="624"/>
      <c r="DG28" s="624"/>
      <c r="DH28" s="624"/>
      <c r="DI28" s="624"/>
      <c r="DJ28" s="624"/>
      <c r="DK28" s="625"/>
      <c r="DL28" s="632">
        <v>604925</v>
      </c>
      <c r="DM28" s="624"/>
      <c r="DN28" s="624"/>
      <c r="DO28" s="624"/>
      <c r="DP28" s="624"/>
      <c r="DQ28" s="624"/>
      <c r="DR28" s="624"/>
      <c r="DS28" s="624"/>
      <c r="DT28" s="624"/>
      <c r="DU28" s="624"/>
      <c r="DV28" s="625"/>
      <c r="DW28" s="628">
        <v>7.2</v>
      </c>
      <c r="DX28" s="654"/>
      <c r="DY28" s="654"/>
      <c r="DZ28" s="654"/>
      <c r="EA28" s="654"/>
      <c r="EB28" s="654"/>
      <c r="EC28" s="655"/>
    </row>
    <row r="29" spans="2:133" ht="11.25" customHeight="1" x14ac:dyDescent="0.2">
      <c r="B29" s="620" t="s">
        <v>306</v>
      </c>
      <c r="C29" s="621"/>
      <c r="D29" s="621"/>
      <c r="E29" s="621"/>
      <c r="F29" s="621"/>
      <c r="G29" s="621"/>
      <c r="H29" s="621"/>
      <c r="I29" s="621"/>
      <c r="J29" s="621"/>
      <c r="K29" s="621"/>
      <c r="L29" s="621"/>
      <c r="M29" s="621"/>
      <c r="N29" s="621"/>
      <c r="O29" s="621"/>
      <c r="P29" s="621"/>
      <c r="Q29" s="622"/>
      <c r="R29" s="623">
        <v>137882</v>
      </c>
      <c r="S29" s="624"/>
      <c r="T29" s="624"/>
      <c r="U29" s="624"/>
      <c r="V29" s="624"/>
      <c r="W29" s="624"/>
      <c r="X29" s="624"/>
      <c r="Y29" s="625"/>
      <c r="Z29" s="626">
        <v>0.9</v>
      </c>
      <c r="AA29" s="626"/>
      <c r="AB29" s="626"/>
      <c r="AC29" s="626"/>
      <c r="AD29" s="627" t="s">
        <v>147</v>
      </c>
      <c r="AE29" s="627"/>
      <c r="AF29" s="627"/>
      <c r="AG29" s="627"/>
      <c r="AH29" s="627"/>
      <c r="AI29" s="627"/>
      <c r="AJ29" s="627"/>
      <c r="AK29" s="627"/>
      <c r="AL29" s="628" t="s">
        <v>242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307</v>
      </c>
      <c r="CE29" s="660"/>
      <c r="CF29" s="620" t="s">
        <v>71</v>
      </c>
      <c r="CG29" s="621"/>
      <c r="CH29" s="621"/>
      <c r="CI29" s="621"/>
      <c r="CJ29" s="621"/>
      <c r="CK29" s="621"/>
      <c r="CL29" s="621"/>
      <c r="CM29" s="621"/>
      <c r="CN29" s="621"/>
      <c r="CO29" s="621"/>
      <c r="CP29" s="621"/>
      <c r="CQ29" s="622"/>
      <c r="CR29" s="623">
        <v>604925</v>
      </c>
      <c r="CS29" s="656"/>
      <c r="CT29" s="656"/>
      <c r="CU29" s="656"/>
      <c r="CV29" s="656"/>
      <c r="CW29" s="656"/>
      <c r="CX29" s="656"/>
      <c r="CY29" s="657"/>
      <c r="CZ29" s="628">
        <v>3.9</v>
      </c>
      <c r="DA29" s="654"/>
      <c r="DB29" s="654"/>
      <c r="DC29" s="658"/>
      <c r="DD29" s="632">
        <v>604925</v>
      </c>
      <c r="DE29" s="656"/>
      <c r="DF29" s="656"/>
      <c r="DG29" s="656"/>
      <c r="DH29" s="656"/>
      <c r="DI29" s="656"/>
      <c r="DJ29" s="656"/>
      <c r="DK29" s="657"/>
      <c r="DL29" s="632">
        <v>604925</v>
      </c>
      <c r="DM29" s="656"/>
      <c r="DN29" s="656"/>
      <c r="DO29" s="656"/>
      <c r="DP29" s="656"/>
      <c r="DQ29" s="656"/>
      <c r="DR29" s="656"/>
      <c r="DS29" s="656"/>
      <c r="DT29" s="656"/>
      <c r="DU29" s="656"/>
      <c r="DV29" s="657"/>
      <c r="DW29" s="628">
        <v>7.2</v>
      </c>
      <c r="DX29" s="654"/>
      <c r="DY29" s="654"/>
      <c r="DZ29" s="654"/>
      <c r="EA29" s="654"/>
      <c r="EB29" s="654"/>
      <c r="EC29" s="655"/>
    </row>
    <row r="30" spans="2:133" ht="11.25" customHeight="1" x14ac:dyDescent="0.2">
      <c r="B30" s="620" t="s">
        <v>308</v>
      </c>
      <c r="C30" s="621"/>
      <c r="D30" s="621"/>
      <c r="E30" s="621"/>
      <c r="F30" s="621"/>
      <c r="G30" s="621"/>
      <c r="H30" s="621"/>
      <c r="I30" s="621"/>
      <c r="J30" s="621"/>
      <c r="K30" s="621"/>
      <c r="L30" s="621"/>
      <c r="M30" s="621"/>
      <c r="N30" s="621"/>
      <c r="O30" s="621"/>
      <c r="P30" s="621"/>
      <c r="Q30" s="622"/>
      <c r="R30" s="623">
        <v>2769353</v>
      </c>
      <c r="S30" s="624"/>
      <c r="T30" s="624"/>
      <c r="U30" s="624"/>
      <c r="V30" s="624"/>
      <c r="W30" s="624"/>
      <c r="X30" s="624"/>
      <c r="Y30" s="625"/>
      <c r="Z30" s="626">
        <v>17.2</v>
      </c>
      <c r="AA30" s="626"/>
      <c r="AB30" s="626"/>
      <c r="AC30" s="626"/>
      <c r="AD30" s="627" t="s">
        <v>242</v>
      </c>
      <c r="AE30" s="627"/>
      <c r="AF30" s="627"/>
      <c r="AG30" s="627"/>
      <c r="AH30" s="627"/>
      <c r="AI30" s="627"/>
      <c r="AJ30" s="627"/>
      <c r="AK30" s="627"/>
      <c r="AL30" s="628" t="s">
        <v>147</v>
      </c>
      <c r="AM30" s="629"/>
      <c r="AN30" s="629"/>
      <c r="AO30" s="630"/>
      <c r="AP30" s="605" t="s">
        <v>225</v>
      </c>
      <c r="AQ30" s="606"/>
      <c r="AR30" s="606"/>
      <c r="AS30" s="606"/>
      <c r="AT30" s="606"/>
      <c r="AU30" s="606"/>
      <c r="AV30" s="606"/>
      <c r="AW30" s="606"/>
      <c r="AX30" s="606"/>
      <c r="AY30" s="606"/>
      <c r="AZ30" s="606"/>
      <c r="BA30" s="606"/>
      <c r="BB30" s="606"/>
      <c r="BC30" s="606"/>
      <c r="BD30" s="606"/>
      <c r="BE30" s="606"/>
      <c r="BF30" s="607"/>
      <c r="BG30" s="605" t="s">
        <v>309</v>
      </c>
      <c r="BH30" s="665"/>
      <c r="BI30" s="665"/>
      <c r="BJ30" s="665"/>
      <c r="BK30" s="665"/>
      <c r="BL30" s="665"/>
      <c r="BM30" s="665"/>
      <c r="BN30" s="665"/>
      <c r="BO30" s="665"/>
      <c r="BP30" s="665"/>
      <c r="BQ30" s="666"/>
      <c r="BR30" s="605" t="s">
        <v>310</v>
      </c>
      <c r="BS30" s="665"/>
      <c r="BT30" s="665"/>
      <c r="BU30" s="665"/>
      <c r="BV30" s="665"/>
      <c r="BW30" s="665"/>
      <c r="BX30" s="665"/>
      <c r="BY30" s="665"/>
      <c r="BZ30" s="665"/>
      <c r="CA30" s="665"/>
      <c r="CB30" s="666"/>
      <c r="CD30" s="661"/>
      <c r="CE30" s="662"/>
      <c r="CF30" s="620" t="s">
        <v>311</v>
      </c>
      <c r="CG30" s="621"/>
      <c r="CH30" s="621"/>
      <c r="CI30" s="621"/>
      <c r="CJ30" s="621"/>
      <c r="CK30" s="621"/>
      <c r="CL30" s="621"/>
      <c r="CM30" s="621"/>
      <c r="CN30" s="621"/>
      <c r="CO30" s="621"/>
      <c r="CP30" s="621"/>
      <c r="CQ30" s="622"/>
      <c r="CR30" s="623">
        <v>577293</v>
      </c>
      <c r="CS30" s="624"/>
      <c r="CT30" s="624"/>
      <c r="CU30" s="624"/>
      <c r="CV30" s="624"/>
      <c r="CW30" s="624"/>
      <c r="CX30" s="624"/>
      <c r="CY30" s="625"/>
      <c r="CZ30" s="628">
        <v>3.7</v>
      </c>
      <c r="DA30" s="654"/>
      <c r="DB30" s="654"/>
      <c r="DC30" s="658"/>
      <c r="DD30" s="632">
        <v>577293</v>
      </c>
      <c r="DE30" s="624"/>
      <c r="DF30" s="624"/>
      <c r="DG30" s="624"/>
      <c r="DH30" s="624"/>
      <c r="DI30" s="624"/>
      <c r="DJ30" s="624"/>
      <c r="DK30" s="625"/>
      <c r="DL30" s="632">
        <v>577293</v>
      </c>
      <c r="DM30" s="624"/>
      <c r="DN30" s="624"/>
      <c r="DO30" s="624"/>
      <c r="DP30" s="624"/>
      <c r="DQ30" s="624"/>
      <c r="DR30" s="624"/>
      <c r="DS30" s="624"/>
      <c r="DT30" s="624"/>
      <c r="DU30" s="624"/>
      <c r="DV30" s="625"/>
      <c r="DW30" s="628">
        <v>6.9</v>
      </c>
      <c r="DX30" s="654"/>
      <c r="DY30" s="654"/>
      <c r="DZ30" s="654"/>
      <c r="EA30" s="654"/>
      <c r="EB30" s="654"/>
      <c r="EC30" s="655"/>
    </row>
    <row r="31" spans="2:133" ht="11.25" customHeight="1" x14ac:dyDescent="0.2">
      <c r="B31" s="636" t="s">
        <v>312</v>
      </c>
      <c r="C31" s="637"/>
      <c r="D31" s="637"/>
      <c r="E31" s="637"/>
      <c r="F31" s="637"/>
      <c r="G31" s="637"/>
      <c r="H31" s="637"/>
      <c r="I31" s="637"/>
      <c r="J31" s="637"/>
      <c r="K31" s="637"/>
      <c r="L31" s="637"/>
      <c r="M31" s="637"/>
      <c r="N31" s="637"/>
      <c r="O31" s="637"/>
      <c r="P31" s="637"/>
      <c r="Q31" s="638"/>
      <c r="R31" s="623">
        <v>850058</v>
      </c>
      <c r="S31" s="624"/>
      <c r="T31" s="624"/>
      <c r="U31" s="624"/>
      <c r="V31" s="624"/>
      <c r="W31" s="624"/>
      <c r="X31" s="624"/>
      <c r="Y31" s="625"/>
      <c r="Z31" s="626">
        <v>5.3</v>
      </c>
      <c r="AA31" s="626"/>
      <c r="AB31" s="626"/>
      <c r="AC31" s="626"/>
      <c r="AD31" s="627">
        <v>850058</v>
      </c>
      <c r="AE31" s="627"/>
      <c r="AF31" s="627"/>
      <c r="AG31" s="627"/>
      <c r="AH31" s="627"/>
      <c r="AI31" s="627"/>
      <c r="AJ31" s="627"/>
      <c r="AK31" s="627"/>
      <c r="AL31" s="628">
        <v>10.199999999999999</v>
      </c>
      <c r="AM31" s="629"/>
      <c r="AN31" s="629"/>
      <c r="AO31" s="630"/>
      <c r="AP31" s="669" t="s">
        <v>313</v>
      </c>
      <c r="AQ31" s="670"/>
      <c r="AR31" s="670"/>
      <c r="AS31" s="670"/>
      <c r="AT31" s="675" t="s">
        <v>314</v>
      </c>
      <c r="AU31" s="216"/>
      <c r="AV31" s="216"/>
      <c r="AW31" s="216"/>
      <c r="AX31" s="609" t="s">
        <v>190</v>
      </c>
      <c r="AY31" s="610"/>
      <c r="AZ31" s="610"/>
      <c r="BA31" s="610"/>
      <c r="BB31" s="610"/>
      <c r="BC31" s="610"/>
      <c r="BD31" s="610"/>
      <c r="BE31" s="610"/>
      <c r="BF31" s="611"/>
      <c r="BG31" s="679">
        <v>99.3</v>
      </c>
      <c r="BH31" s="667"/>
      <c r="BI31" s="667"/>
      <c r="BJ31" s="667"/>
      <c r="BK31" s="667"/>
      <c r="BL31" s="667"/>
      <c r="BM31" s="618">
        <v>97.9</v>
      </c>
      <c r="BN31" s="667"/>
      <c r="BO31" s="667"/>
      <c r="BP31" s="667"/>
      <c r="BQ31" s="668"/>
      <c r="BR31" s="679">
        <v>99.3</v>
      </c>
      <c r="BS31" s="667"/>
      <c r="BT31" s="667"/>
      <c r="BU31" s="667"/>
      <c r="BV31" s="667"/>
      <c r="BW31" s="667"/>
      <c r="BX31" s="618">
        <v>97.8</v>
      </c>
      <c r="BY31" s="667"/>
      <c r="BZ31" s="667"/>
      <c r="CA31" s="667"/>
      <c r="CB31" s="668"/>
      <c r="CD31" s="661"/>
      <c r="CE31" s="662"/>
      <c r="CF31" s="620" t="s">
        <v>315</v>
      </c>
      <c r="CG31" s="621"/>
      <c r="CH31" s="621"/>
      <c r="CI31" s="621"/>
      <c r="CJ31" s="621"/>
      <c r="CK31" s="621"/>
      <c r="CL31" s="621"/>
      <c r="CM31" s="621"/>
      <c r="CN31" s="621"/>
      <c r="CO31" s="621"/>
      <c r="CP31" s="621"/>
      <c r="CQ31" s="622"/>
      <c r="CR31" s="623">
        <v>27632</v>
      </c>
      <c r="CS31" s="656"/>
      <c r="CT31" s="656"/>
      <c r="CU31" s="656"/>
      <c r="CV31" s="656"/>
      <c r="CW31" s="656"/>
      <c r="CX31" s="656"/>
      <c r="CY31" s="657"/>
      <c r="CZ31" s="628">
        <v>0.2</v>
      </c>
      <c r="DA31" s="654"/>
      <c r="DB31" s="654"/>
      <c r="DC31" s="658"/>
      <c r="DD31" s="632">
        <v>27632</v>
      </c>
      <c r="DE31" s="656"/>
      <c r="DF31" s="656"/>
      <c r="DG31" s="656"/>
      <c r="DH31" s="656"/>
      <c r="DI31" s="656"/>
      <c r="DJ31" s="656"/>
      <c r="DK31" s="657"/>
      <c r="DL31" s="632">
        <v>27632</v>
      </c>
      <c r="DM31" s="656"/>
      <c r="DN31" s="656"/>
      <c r="DO31" s="656"/>
      <c r="DP31" s="656"/>
      <c r="DQ31" s="656"/>
      <c r="DR31" s="656"/>
      <c r="DS31" s="656"/>
      <c r="DT31" s="656"/>
      <c r="DU31" s="656"/>
      <c r="DV31" s="657"/>
      <c r="DW31" s="628">
        <v>0.3</v>
      </c>
      <c r="DX31" s="654"/>
      <c r="DY31" s="654"/>
      <c r="DZ31" s="654"/>
      <c r="EA31" s="654"/>
      <c r="EB31" s="654"/>
      <c r="EC31" s="655"/>
    </row>
    <row r="32" spans="2:133" ht="11.25" customHeight="1" x14ac:dyDescent="0.2">
      <c r="B32" s="620" t="s">
        <v>316</v>
      </c>
      <c r="C32" s="621"/>
      <c r="D32" s="621"/>
      <c r="E32" s="621"/>
      <c r="F32" s="621"/>
      <c r="G32" s="621"/>
      <c r="H32" s="621"/>
      <c r="I32" s="621"/>
      <c r="J32" s="621"/>
      <c r="K32" s="621"/>
      <c r="L32" s="621"/>
      <c r="M32" s="621"/>
      <c r="N32" s="621"/>
      <c r="O32" s="621"/>
      <c r="P32" s="621"/>
      <c r="Q32" s="622"/>
      <c r="R32" s="623">
        <v>2571852</v>
      </c>
      <c r="S32" s="624"/>
      <c r="T32" s="624"/>
      <c r="U32" s="624"/>
      <c r="V32" s="624"/>
      <c r="W32" s="624"/>
      <c r="X32" s="624"/>
      <c r="Y32" s="625"/>
      <c r="Z32" s="626">
        <v>16</v>
      </c>
      <c r="AA32" s="626"/>
      <c r="AB32" s="626"/>
      <c r="AC32" s="626"/>
      <c r="AD32" s="627" t="s">
        <v>147</v>
      </c>
      <c r="AE32" s="627"/>
      <c r="AF32" s="627"/>
      <c r="AG32" s="627"/>
      <c r="AH32" s="627"/>
      <c r="AI32" s="627"/>
      <c r="AJ32" s="627"/>
      <c r="AK32" s="627"/>
      <c r="AL32" s="628" t="s">
        <v>138</v>
      </c>
      <c r="AM32" s="629"/>
      <c r="AN32" s="629"/>
      <c r="AO32" s="630"/>
      <c r="AP32" s="671"/>
      <c r="AQ32" s="672"/>
      <c r="AR32" s="672"/>
      <c r="AS32" s="672"/>
      <c r="AT32" s="676"/>
      <c r="AU32" s="212" t="s">
        <v>317</v>
      </c>
      <c r="AX32" s="620" t="s">
        <v>318</v>
      </c>
      <c r="AY32" s="621"/>
      <c r="AZ32" s="621"/>
      <c r="BA32" s="621"/>
      <c r="BB32" s="621"/>
      <c r="BC32" s="621"/>
      <c r="BD32" s="621"/>
      <c r="BE32" s="621"/>
      <c r="BF32" s="622"/>
      <c r="BG32" s="680">
        <v>98.7</v>
      </c>
      <c r="BH32" s="656"/>
      <c r="BI32" s="656"/>
      <c r="BJ32" s="656"/>
      <c r="BK32" s="656"/>
      <c r="BL32" s="656"/>
      <c r="BM32" s="629">
        <v>96.2</v>
      </c>
      <c r="BN32" s="656"/>
      <c r="BO32" s="656"/>
      <c r="BP32" s="656"/>
      <c r="BQ32" s="678"/>
      <c r="BR32" s="680">
        <v>98.8</v>
      </c>
      <c r="BS32" s="656"/>
      <c r="BT32" s="656"/>
      <c r="BU32" s="656"/>
      <c r="BV32" s="656"/>
      <c r="BW32" s="656"/>
      <c r="BX32" s="629">
        <v>96</v>
      </c>
      <c r="BY32" s="656"/>
      <c r="BZ32" s="656"/>
      <c r="CA32" s="656"/>
      <c r="CB32" s="678"/>
      <c r="CD32" s="663"/>
      <c r="CE32" s="664"/>
      <c r="CF32" s="620" t="s">
        <v>319</v>
      </c>
      <c r="CG32" s="621"/>
      <c r="CH32" s="621"/>
      <c r="CI32" s="621"/>
      <c r="CJ32" s="621"/>
      <c r="CK32" s="621"/>
      <c r="CL32" s="621"/>
      <c r="CM32" s="621"/>
      <c r="CN32" s="621"/>
      <c r="CO32" s="621"/>
      <c r="CP32" s="621"/>
      <c r="CQ32" s="622"/>
      <c r="CR32" s="623" t="s">
        <v>147</v>
      </c>
      <c r="CS32" s="624"/>
      <c r="CT32" s="624"/>
      <c r="CU32" s="624"/>
      <c r="CV32" s="624"/>
      <c r="CW32" s="624"/>
      <c r="CX32" s="624"/>
      <c r="CY32" s="625"/>
      <c r="CZ32" s="628" t="s">
        <v>147</v>
      </c>
      <c r="DA32" s="654"/>
      <c r="DB32" s="654"/>
      <c r="DC32" s="658"/>
      <c r="DD32" s="632" t="s">
        <v>147</v>
      </c>
      <c r="DE32" s="624"/>
      <c r="DF32" s="624"/>
      <c r="DG32" s="624"/>
      <c r="DH32" s="624"/>
      <c r="DI32" s="624"/>
      <c r="DJ32" s="624"/>
      <c r="DK32" s="625"/>
      <c r="DL32" s="632" t="s">
        <v>147</v>
      </c>
      <c r="DM32" s="624"/>
      <c r="DN32" s="624"/>
      <c r="DO32" s="624"/>
      <c r="DP32" s="624"/>
      <c r="DQ32" s="624"/>
      <c r="DR32" s="624"/>
      <c r="DS32" s="624"/>
      <c r="DT32" s="624"/>
      <c r="DU32" s="624"/>
      <c r="DV32" s="625"/>
      <c r="DW32" s="628" t="s">
        <v>147</v>
      </c>
      <c r="DX32" s="654"/>
      <c r="DY32" s="654"/>
      <c r="DZ32" s="654"/>
      <c r="EA32" s="654"/>
      <c r="EB32" s="654"/>
      <c r="EC32" s="655"/>
    </row>
    <row r="33" spans="2:133" ht="11.25" customHeight="1" x14ac:dyDescent="0.2">
      <c r="B33" s="620" t="s">
        <v>320</v>
      </c>
      <c r="C33" s="621"/>
      <c r="D33" s="621"/>
      <c r="E33" s="621"/>
      <c r="F33" s="621"/>
      <c r="G33" s="621"/>
      <c r="H33" s="621"/>
      <c r="I33" s="621"/>
      <c r="J33" s="621"/>
      <c r="K33" s="621"/>
      <c r="L33" s="621"/>
      <c r="M33" s="621"/>
      <c r="N33" s="621"/>
      <c r="O33" s="621"/>
      <c r="P33" s="621"/>
      <c r="Q33" s="622"/>
      <c r="R33" s="623">
        <v>144534</v>
      </c>
      <c r="S33" s="624"/>
      <c r="T33" s="624"/>
      <c r="U33" s="624"/>
      <c r="V33" s="624"/>
      <c r="W33" s="624"/>
      <c r="X33" s="624"/>
      <c r="Y33" s="625"/>
      <c r="Z33" s="626">
        <v>0.9</v>
      </c>
      <c r="AA33" s="626"/>
      <c r="AB33" s="626"/>
      <c r="AC33" s="626"/>
      <c r="AD33" s="627">
        <v>187</v>
      </c>
      <c r="AE33" s="627"/>
      <c r="AF33" s="627"/>
      <c r="AG33" s="627"/>
      <c r="AH33" s="627"/>
      <c r="AI33" s="627"/>
      <c r="AJ33" s="627"/>
      <c r="AK33" s="627"/>
      <c r="AL33" s="628">
        <v>0</v>
      </c>
      <c r="AM33" s="629"/>
      <c r="AN33" s="629"/>
      <c r="AO33" s="630"/>
      <c r="AP33" s="673"/>
      <c r="AQ33" s="674"/>
      <c r="AR33" s="674"/>
      <c r="AS33" s="674"/>
      <c r="AT33" s="677"/>
      <c r="AU33" s="217"/>
      <c r="AV33" s="217"/>
      <c r="AW33" s="217"/>
      <c r="AX33" s="644" t="s">
        <v>321</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99.5</v>
      </c>
      <c r="BS33" s="682"/>
      <c r="BT33" s="682"/>
      <c r="BU33" s="682"/>
      <c r="BV33" s="682"/>
      <c r="BW33" s="682"/>
      <c r="BX33" s="683">
        <v>98.6</v>
      </c>
      <c r="BY33" s="682"/>
      <c r="BZ33" s="682"/>
      <c r="CA33" s="682"/>
      <c r="CB33" s="684"/>
      <c r="CD33" s="620" t="s">
        <v>322</v>
      </c>
      <c r="CE33" s="621"/>
      <c r="CF33" s="621"/>
      <c r="CG33" s="621"/>
      <c r="CH33" s="621"/>
      <c r="CI33" s="621"/>
      <c r="CJ33" s="621"/>
      <c r="CK33" s="621"/>
      <c r="CL33" s="621"/>
      <c r="CM33" s="621"/>
      <c r="CN33" s="621"/>
      <c r="CO33" s="621"/>
      <c r="CP33" s="621"/>
      <c r="CQ33" s="622"/>
      <c r="CR33" s="623">
        <v>7536637</v>
      </c>
      <c r="CS33" s="656"/>
      <c r="CT33" s="656"/>
      <c r="CU33" s="656"/>
      <c r="CV33" s="656"/>
      <c r="CW33" s="656"/>
      <c r="CX33" s="656"/>
      <c r="CY33" s="657"/>
      <c r="CZ33" s="628">
        <v>48.2</v>
      </c>
      <c r="DA33" s="654"/>
      <c r="DB33" s="654"/>
      <c r="DC33" s="658"/>
      <c r="DD33" s="632">
        <v>5744859</v>
      </c>
      <c r="DE33" s="656"/>
      <c r="DF33" s="656"/>
      <c r="DG33" s="656"/>
      <c r="DH33" s="656"/>
      <c r="DI33" s="656"/>
      <c r="DJ33" s="656"/>
      <c r="DK33" s="657"/>
      <c r="DL33" s="632">
        <v>3538774</v>
      </c>
      <c r="DM33" s="656"/>
      <c r="DN33" s="656"/>
      <c r="DO33" s="656"/>
      <c r="DP33" s="656"/>
      <c r="DQ33" s="656"/>
      <c r="DR33" s="656"/>
      <c r="DS33" s="656"/>
      <c r="DT33" s="656"/>
      <c r="DU33" s="656"/>
      <c r="DV33" s="657"/>
      <c r="DW33" s="628">
        <v>42.4</v>
      </c>
      <c r="DX33" s="654"/>
      <c r="DY33" s="654"/>
      <c r="DZ33" s="654"/>
      <c r="EA33" s="654"/>
      <c r="EB33" s="654"/>
      <c r="EC33" s="655"/>
    </row>
    <row r="34" spans="2:133" ht="11.25" customHeight="1" x14ac:dyDescent="0.2">
      <c r="B34" s="620" t="s">
        <v>323</v>
      </c>
      <c r="C34" s="621"/>
      <c r="D34" s="621"/>
      <c r="E34" s="621"/>
      <c r="F34" s="621"/>
      <c r="G34" s="621"/>
      <c r="H34" s="621"/>
      <c r="I34" s="621"/>
      <c r="J34" s="621"/>
      <c r="K34" s="621"/>
      <c r="L34" s="621"/>
      <c r="M34" s="621"/>
      <c r="N34" s="621"/>
      <c r="O34" s="621"/>
      <c r="P34" s="621"/>
      <c r="Q34" s="622"/>
      <c r="R34" s="623">
        <v>13719</v>
      </c>
      <c r="S34" s="624"/>
      <c r="T34" s="624"/>
      <c r="U34" s="624"/>
      <c r="V34" s="624"/>
      <c r="W34" s="624"/>
      <c r="X34" s="624"/>
      <c r="Y34" s="625"/>
      <c r="Z34" s="626">
        <v>0.1</v>
      </c>
      <c r="AA34" s="626"/>
      <c r="AB34" s="626"/>
      <c r="AC34" s="626"/>
      <c r="AD34" s="627" t="s">
        <v>147</v>
      </c>
      <c r="AE34" s="627"/>
      <c r="AF34" s="627"/>
      <c r="AG34" s="627"/>
      <c r="AH34" s="627"/>
      <c r="AI34" s="627"/>
      <c r="AJ34" s="627"/>
      <c r="AK34" s="627"/>
      <c r="AL34" s="628" t="s">
        <v>242</v>
      </c>
      <c r="AM34" s="629"/>
      <c r="AN34" s="629"/>
      <c r="AO34" s="630"/>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20" t="s">
        <v>324</v>
      </c>
      <c r="CE34" s="621"/>
      <c r="CF34" s="621"/>
      <c r="CG34" s="621"/>
      <c r="CH34" s="621"/>
      <c r="CI34" s="621"/>
      <c r="CJ34" s="621"/>
      <c r="CK34" s="621"/>
      <c r="CL34" s="621"/>
      <c r="CM34" s="621"/>
      <c r="CN34" s="621"/>
      <c r="CO34" s="621"/>
      <c r="CP34" s="621"/>
      <c r="CQ34" s="622"/>
      <c r="CR34" s="623">
        <v>2862189</v>
      </c>
      <c r="CS34" s="624"/>
      <c r="CT34" s="624"/>
      <c r="CU34" s="624"/>
      <c r="CV34" s="624"/>
      <c r="CW34" s="624"/>
      <c r="CX34" s="624"/>
      <c r="CY34" s="625"/>
      <c r="CZ34" s="628">
        <v>18.3</v>
      </c>
      <c r="DA34" s="654"/>
      <c r="DB34" s="654"/>
      <c r="DC34" s="658"/>
      <c r="DD34" s="632">
        <v>1847964</v>
      </c>
      <c r="DE34" s="624"/>
      <c r="DF34" s="624"/>
      <c r="DG34" s="624"/>
      <c r="DH34" s="624"/>
      <c r="DI34" s="624"/>
      <c r="DJ34" s="624"/>
      <c r="DK34" s="625"/>
      <c r="DL34" s="632">
        <v>1447991</v>
      </c>
      <c r="DM34" s="624"/>
      <c r="DN34" s="624"/>
      <c r="DO34" s="624"/>
      <c r="DP34" s="624"/>
      <c r="DQ34" s="624"/>
      <c r="DR34" s="624"/>
      <c r="DS34" s="624"/>
      <c r="DT34" s="624"/>
      <c r="DU34" s="624"/>
      <c r="DV34" s="625"/>
      <c r="DW34" s="628">
        <v>17.3</v>
      </c>
      <c r="DX34" s="654"/>
      <c r="DY34" s="654"/>
      <c r="DZ34" s="654"/>
      <c r="EA34" s="654"/>
      <c r="EB34" s="654"/>
      <c r="EC34" s="655"/>
    </row>
    <row r="35" spans="2:133" ht="11.25" customHeight="1" x14ac:dyDescent="0.2">
      <c r="B35" s="620" t="s">
        <v>325</v>
      </c>
      <c r="C35" s="621"/>
      <c r="D35" s="621"/>
      <c r="E35" s="621"/>
      <c r="F35" s="621"/>
      <c r="G35" s="621"/>
      <c r="H35" s="621"/>
      <c r="I35" s="621"/>
      <c r="J35" s="621"/>
      <c r="K35" s="621"/>
      <c r="L35" s="621"/>
      <c r="M35" s="621"/>
      <c r="N35" s="621"/>
      <c r="O35" s="621"/>
      <c r="P35" s="621"/>
      <c r="Q35" s="622"/>
      <c r="R35" s="623">
        <v>273680</v>
      </c>
      <c r="S35" s="624"/>
      <c r="T35" s="624"/>
      <c r="U35" s="624"/>
      <c r="V35" s="624"/>
      <c r="W35" s="624"/>
      <c r="X35" s="624"/>
      <c r="Y35" s="625"/>
      <c r="Z35" s="626">
        <v>1.7</v>
      </c>
      <c r="AA35" s="626"/>
      <c r="AB35" s="626"/>
      <c r="AC35" s="626"/>
      <c r="AD35" s="627" t="s">
        <v>147</v>
      </c>
      <c r="AE35" s="627"/>
      <c r="AF35" s="627"/>
      <c r="AG35" s="627"/>
      <c r="AH35" s="627"/>
      <c r="AI35" s="627"/>
      <c r="AJ35" s="627"/>
      <c r="AK35" s="627"/>
      <c r="AL35" s="628" t="s">
        <v>147</v>
      </c>
      <c r="AM35" s="629"/>
      <c r="AN35" s="629"/>
      <c r="AO35" s="630"/>
      <c r="AP35" s="220"/>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65608</v>
      </c>
      <c r="CS35" s="656"/>
      <c r="CT35" s="656"/>
      <c r="CU35" s="656"/>
      <c r="CV35" s="656"/>
      <c r="CW35" s="656"/>
      <c r="CX35" s="656"/>
      <c r="CY35" s="657"/>
      <c r="CZ35" s="628">
        <v>0.4</v>
      </c>
      <c r="DA35" s="654"/>
      <c r="DB35" s="654"/>
      <c r="DC35" s="658"/>
      <c r="DD35" s="632">
        <v>54260</v>
      </c>
      <c r="DE35" s="656"/>
      <c r="DF35" s="656"/>
      <c r="DG35" s="656"/>
      <c r="DH35" s="656"/>
      <c r="DI35" s="656"/>
      <c r="DJ35" s="656"/>
      <c r="DK35" s="657"/>
      <c r="DL35" s="632">
        <v>53565</v>
      </c>
      <c r="DM35" s="656"/>
      <c r="DN35" s="656"/>
      <c r="DO35" s="656"/>
      <c r="DP35" s="656"/>
      <c r="DQ35" s="656"/>
      <c r="DR35" s="656"/>
      <c r="DS35" s="656"/>
      <c r="DT35" s="656"/>
      <c r="DU35" s="656"/>
      <c r="DV35" s="657"/>
      <c r="DW35" s="628">
        <v>0.6</v>
      </c>
      <c r="DX35" s="654"/>
      <c r="DY35" s="654"/>
      <c r="DZ35" s="654"/>
      <c r="EA35" s="654"/>
      <c r="EB35" s="654"/>
      <c r="EC35" s="655"/>
    </row>
    <row r="36" spans="2:133" ht="11.25" customHeight="1" x14ac:dyDescent="0.2">
      <c r="B36" s="620" t="s">
        <v>329</v>
      </c>
      <c r="C36" s="621"/>
      <c r="D36" s="621"/>
      <c r="E36" s="621"/>
      <c r="F36" s="621"/>
      <c r="G36" s="621"/>
      <c r="H36" s="621"/>
      <c r="I36" s="621"/>
      <c r="J36" s="621"/>
      <c r="K36" s="621"/>
      <c r="L36" s="621"/>
      <c r="M36" s="621"/>
      <c r="N36" s="621"/>
      <c r="O36" s="621"/>
      <c r="P36" s="621"/>
      <c r="Q36" s="622"/>
      <c r="R36" s="623">
        <v>695294</v>
      </c>
      <c r="S36" s="624"/>
      <c r="T36" s="624"/>
      <c r="U36" s="624"/>
      <c r="V36" s="624"/>
      <c r="W36" s="624"/>
      <c r="X36" s="624"/>
      <c r="Y36" s="625"/>
      <c r="Z36" s="626">
        <v>4.3</v>
      </c>
      <c r="AA36" s="626"/>
      <c r="AB36" s="626"/>
      <c r="AC36" s="626"/>
      <c r="AD36" s="627" t="s">
        <v>147</v>
      </c>
      <c r="AE36" s="627"/>
      <c r="AF36" s="627"/>
      <c r="AG36" s="627"/>
      <c r="AH36" s="627"/>
      <c r="AI36" s="627"/>
      <c r="AJ36" s="627"/>
      <c r="AK36" s="627"/>
      <c r="AL36" s="628" t="s">
        <v>147</v>
      </c>
      <c r="AM36" s="629"/>
      <c r="AN36" s="629"/>
      <c r="AO36" s="630"/>
      <c r="AP36" s="220"/>
      <c r="AQ36" s="689" t="s">
        <v>330</v>
      </c>
      <c r="AR36" s="690"/>
      <c r="AS36" s="690"/>
      <c r="AT36" s="690"/>
      <c r="AU36" s="690"/>
      <c r="AV36" s="690"/>
      <c r="AW36" s="690"/>
      <c r="AX36" s="690"/>
      <c r="AY36" s="691"/>
      <c r="AZ36" s="612">
        <v>1806664</v>
      </c>
      <c r="BA36" s="613"/>
      <c r="BB36" s="613"/>
      <c r="BC36" s="613"/>
      <c r="BD36" s="613"/>
      <c r="BE36" s="613"/>
      <c r="BF36" s="685"/>
      <c r="BG36" s="609" t="s">
        <v>331</v>
      </c>
      <c r="BH36" s="610"/>
      <c r="BI36" s="610"/>
      <c r="BJ36" s="610"/>
      <c r="BK36" s="610"/>
      <c r="BL36" s="610"/>
      <c r="BM36" s="610"/>
      <c r="BN36" s="610"/>
      <c r="BO36" s="610"/>
      <c r="BP36" s="610"/>
      <c r="BQ36" s="610"/>
      <c r="BR36" s="610"/>
      <c r="BS36" s="610"/>
      <c r="BT36" s="610"/>
      <c r="BU36" s="611"/>
      <c r="BV36" s="612">
        <v>6588</v>
      </c>
      <c r="BW36" s="613"/>
      <c r="BX36" s="613"/>
      <c r="BY36" s="613"/>
      <c r="BZ36" s="613"/>
      <c r="CA36" s="613"/>
      <c r="CB36" s="685"/>
      <c r="CD36" s="620" t="s">
        <v>332</v>
      </c>
      <c r="CE36" s="621"/>
      <c r="CF36" s="621"/>
      <c r="CG36" s="621"/>
      <c r="CH36" s="621"/>
      <c r="CI36" s="621"/>
      <c r="CJ36" s="621"/>
      <c r="CK36" s="621"/>
      <c r="CL36" s="621"/>
      <c r="CM36" s="621"/>
      <c r="CN36" s="621"/>
      <c r="CO36" s="621"/>
      <c r="CP36" s="621"/>
      <c r="CQ36" s="622"/>
      <c r="CR36" s="623">
        <v>2387846</v>
      </c>
      <c r="CS36" s="624"/>
      <c r="CT36" s="624"/>
      <c r="CU36" s="624"/>
      <c r="CV36" s="624"/>
      <c r="CW36" s="624"/>
      <c r="CX36" s="624"/>
      <c r="CY36" s="625"/>
      <c r="CZ36" s="628">
        <v>15.3</v>
      </c>
      <c r="DA36" s="654"/>
      <c r="DB36" s="654"/>
      <c r="DC36" s="658"/>
      <c r="DD36" s="632">
        <v>1838707</v>
      </c>
      <c r="DE36" s="624"/>
      <c r="DF36" s="624"/>
      <c r="DG36" s="624"/>
      <c r="DH36" s="624"/>
      <c r="DI36" s="624"/>
      <c r="DJ36" s="624"/>
      <c r="DK36" s="625"/>
      <c r="DL36" s="632">
        <v>1245987</v>
      </c>
      <c r="DM36" s="624"/>
      <c r="DN36" s="624"/>
      <c r="DO36" s="624"/>
      <c r="DP36" s="624"/>
      <c r="DQ36" s="624"/>
      <c r="DR36" s="624"/>
      <c r="DS36" s="624"/>
      <c r="DT36" s="624"/>
      <c r="DU36" s="624"/>
      <c r="DV36" s="625"/>
      <c r="DW36" s="628">
        <v>14.9</v>
      </c>
      <c r="DX36" s="654"/>
      <c r="DY36" s="654"/>
      <c r="DZ36" s="654"/>
      <c r="EA36" s="654"/>
      <c r="EB36" s="654"/>
      <c r="EC36" s="655"/>
    </row>
    <row r="37" spans="2:133" ht="11.25" customHeight="1" x14ac:dyDescent="0.2">
      <c r="B37" s="620" t="s">
        <v>333</v>
      </c>
      <c r="C37" s="621"/>
      <c r="D37" s="621"/>
      <c r="E37" s="621"/>
      <c r="F37" s="621"/>
      <c r="G37" s="621"/>
      <c r="H37" s="621"/>
      <c r="I37" s="621"/>
      <c r="J37" s="621"/>
      <c r="K37" s="621"/>
      <c r="L37" s="621"/>
      <c r="M37" s="621"/>
      <c r="N37" s="621"/>
      <c r="O37" s="621"/>
      <c r="P37" s="621"/>
      <c r="Q37" s="622"/>
      <c r="R37" s="623">
        <v>184044</v>
      </c>
      <c r="S37" s="624"/>
      <c r="T37" s="624"/>
      <c r="U37" s="624"/>
      <c r="V37" s="624"/>
      <c r="W37" s="624"/>
      <c r="X37" s="624"/>
      <c r="Y37" s="625"/>
      <c r="Z37" s="626">
        <v>1.1000000000000001</v>
      </c>
      <c r="AA37" s="626"/>
      <c r="AB37" s="626"/>
      <c r="AC37" s="626"/>
      <c r="AD37" s="627">
        <v>3800</v>
      </c>
      <c r="AE37" s="627"/>
      <c r="AF37" s="627"/>
      <c r="AG37" s="627"/>
      <c r="AH37" s="627"/>
      <c r="AI37" s="627"/>
      <c r="AJ37" s="627"/>
      <c r="AK37" s="627"/>
      <c r="AL37" s="628">
        <v>0</v>
      </c>
      <c r="AM37" s="629"/>
      <c r="AN37" s="629"/>
      <c r="AO37" s="630"/>
      <c r="AQ37" s="686" t="s">
        <v>334</v>
      </c>
      <c r="AR37" s="687"/>
      <c r="AS37" s="687"/>
      <c r="AT37" s="687"/>
      <c r="AU37" s="687"/>
      <c r="AV37" s="687"/>
      <c r="AW37" s="687"/>
      <c r="AX37" s="687"/>
      <c r="AY37" s="688"/>
      <c r="AZ37" s="623">
        <v>268207</v>
      </c>
      <c r="BA37" s="624"/>
      <c r="BB37" s="624"/>
      <c r="BC37" s="624"/>
      <c r="BD37" s="656"/>
      <c r="BE37" s="656"/>
      <c r="BF37" s="678"/>
      <c r="BG37" s="620" t="s">
        <v>335</v>
      </c>
      <c r="BH37" s="621"/>
      <c r="BI37" s="621"/>
      <c r="BJ37" s="621"/>
      <c r="BK37" s="621"/>
      <c r="BL37" s="621"/>
      <c r="BM37" s="621"/>
      <c r="BN37" s="621"/>
      <c r="BO37" s="621"/>
      <c r="BP37" s="621"/>
      <c r="BQ37" s="621"/>
      <c r="BR37" s="621"/>
      <c r="BS37" s="621"/>
      <c r="BT37" s="621"/>
      <c r="BU37" s="622"/>
      <c r="BV37" s="623">
        <v>-288412</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488874</v>
      </c>
      <c r="CS37" s="656"/>
      <c r="CT37" s="656"/>
      <c r="CU37" s="656"/>
      <c r="CV37" s="656"/>
      <c r="CW37" s="656"/>
      <c r="CX37" s="656"/>
      <c r="CY37" s="657"/>
      <c r="CZ37" s="628">
        <v>3.1</v>
      </c>
      <c r="DA37" s="654"/>
      <c r="DB37" s="654"/>
      <c r="DC37" s="658"/>
      <c r="DD37" s="632">
        <v>327939</v>
      </c>
      <c r="DE37" s="656"/>
      <c r="DF37" s="656"/>
      <c r="DG37" s="656"/>
      <c r="DH37" s="656"/>
      <c r="DI37" s="656"/>
      <c r="DJ37" s="656"/>
      <c r="DK37" s="657"/>
      <c r="DL37" s="632">
        <v>316243</v>
      </c>
      <c r="DM37" s="656"/>
      <c r="DN37" s="656"/>
      <c r="DO37" s="656"/>
      <c r="DP37" s="656"/>
      <c r="DQ37" s="656"/>
      <c r="DR37" s="656"/>
      <c r="DS37" s="656"/>
      <c r="DT37" s="656"/>
      <c r="DU37" s="656"/>
      <c r="DV37" s="657"/>
      <c r="DW37" s="628">
        <v>3.8</v>
      </c>
      <c r="DX37" s="654"/>
      <c r="DY37" s="654"/>
      <c r="DZ37" s="654"/>
      <c r="EA37" s="654"/>
      <c r="EB37" s="654"/>
      <c r="EC37" s="655"/>
    </row>
    <row r="38" spans="2:133" ht="11.25" customHeight="1" x14ac:dyDescent="0.2">
      <c r="B38" s="620" t="s">
        <v>337</v>
      </c>
      <c r="C38" s="621"/>
      <c r="D38" s="621"/>
      <c r="E38" s="621"/>
      <c r="F38" s="621"/>
      <c r="G38" s="621"/>
      <c r="H38" s="621"/>
      <c r="I38" s="621"/>
      <c r="J38" s="621"/>
      <c r="K38" s="621"/>
      <c r="L38" s="621"/>
      <c r="M38" s="621"/>
      <c r="N38" s="621"/>
      <c r="O38" s="621"/>
      <c r="P38" s="621"/>
      <c r="Q38" s="622"/>
      <c r="R38" s="623">
        <v>290000</v>
      </c>
      <c r="S38" s="624"/>
      <c r="T38" s="624"/>
      <c r="U38" s="624"/>
      <c r="V38" s="624"/>
      <c r="W38" s="624"/>
      <c r="X38" s="624"/>
      <c r="Y38" s="625"/>
      <c r="Z38" s="626">
        <v>1.8</v>
      </c>
      <c r="AA38" s="626"/>
      <c r="AB38" s="626"/>
      <c r="AC38" s="626"/>
      <c r="AD38" s="627" t="s">
        <v>242</v>
      </c>
      <c r="AE38" s="627"/>
      <c r="AF38" s="627"/>
      <c r="AG38" s="627"/>
      <c r="AH38" s="627"/>
      <c r="AI38" s="627"/>
      <c r="AJ38" s="627"/>
      <c r="AK38" s="627"/>
      <c r="AL38" s="628" t="s">
        <v>242</v>
      </c>
      <c r="AM38" s="629"/>
      <c r="AN38" s="629"/>
      <c r="AO38" s="630"/>
      <c r="AQ38" s="686" t="s">
        <v>338</v>
      </c>
      <c r="AR38" s="687"/>
      <c r="AS38" s="687"/>
      <c r="AT38" s="687"/>
      <c r="AU38" s="687"/>
      <c r="AV38" s="687"/>
      <c r="AW38" s="687"/>
      <c r="AX38" s="687"/>
      <c r="AY38" s="688"/>
      <c r="AZ38" s="623">
        <v>243052</v>
      </c>
      <c r="BA38" s="624"/>
      <c r="BB38" s="624"/>
      <c r="BC38" s="624"/>
      <c r="BD38" s="656"/>
      <c r="BE38" s="656"/>
      <c r="BF38" s="678"/>
      <c r="BG38" s="620" t="s">
        <v>339</v>
      </c>
      <c r="BH38" s="621"/>
      <c r="BI38" s="621"/>
      <c r="BJ38" s="621"/>
      <c r="BK38" s="621"/>
      <c r="BL38" s="621"/>
      <c r="BM38" s="621"/>
      <c r="BN38" s="621"/>
      <c r="BO38" s="621"/>
      <c r="BP38" s="621"/>
      <c r="BQ38" s="621"/>
      <c r="BR38" s="621"/>
      <c r="BS38" s="621"/>
      <c r="BT38" s="621"/>
      <c r="BU38" s="622"/>
      <c r="BV38" s="623">
        <v>4903</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1295405</v>
      </c>
      <c r="CS38" s="624"/>
      <c r="CT38" s="624"/>
      <c r="CU38" s="624"/>
      <c r="CV38" s="624"/>
      <c r="CW38" s="624"/>
      <c r="CX38" s="624"/>
      <c r="CY38" s="625"/>
      <c r="CZ38" s="628">
        <v>8.3000000000000007</v>
      </c>
      <c r="DA38" s="654"/>
      <c r="DB38" s="654"/>
      <c r="DC38" s="658"/>
      <c r="DD38" s="632">
        <v>1109099</v>
      </c>
      <c r="DE38" s="624"/>
      <c r="DF38" s="624"/>
      <c r="DG38" s="624"/>
      <c r="DH38" s="624"/>
      <c r="DI38" s="624"/>
      <c r="DJ38" s="624"/>
      <c r="DK38" s="625"/>
      <c r="DL38" s="632">
        <v>782107</v>
      </c>
      <c r="DM38" s="624"/>
      <c r="DN38" s="624"/>
      <c r="DO38" s="624"/>
      <c r="DP38" s="624"/>
      <c r="DQ38" s="624"/>
      <c r="DR38" s="624"/>
      <c r="DS38" s="624"/>
      <c r="DT38" s="624"/>
      <c r="DU38" s="624"/>
      <c r="DV38" s="625"/>
      <c r="DW38" s="628">
        <v>9.4</v>
      </c>
      <c r="DX38" s="654"/>
      <c r="DY38" s="654"/>
      <c r="DZ38" s="654"/>
      <c r="EA38" s="654"/>
      <c r="EB38" s="654"/>
      <c r="EC38" s="655"/>
    </row>
    <row r="39" spans="2:133" ht="11.25" customHeight="1" x14ac:dyDescent="0.2">
      <c r="B39" s="620" t="s">
        <v>341</v>
      </c>
      <c r="C39" s="621"/>
      <c r="D39" s="621"/>
      <c r="E39" s="621"/>
      <c r="F39" s="621"/>
      <c r="G39" s="621"/>
      <c r="H39" s="621"/>
      <c r="I39" s="621"/>
      <c r="J39" s="621"/>
      <c r="K39" s="621"/>
      <c r="L39" s="621"/>
      <c r="M39" s="621"/>
      <c r="N39" s="621"/>
      <c r="O39" s="621"/>
      <c r="P39" s="621"/>
      <c r="Q39" s="622"/>
      <c r="R39" s="623" t="s">
        <v>147</v>
      </c>
      <c r="S39" s="624"/>
      <c r="T39" s="624"/>
      <c r="U39" s="624"/>
      <c r="V39" s="624"/>
      <c r="W39" s="624"/>
      <c r="X39" s="624"/>
      <c r="Y39" s="625"/>
      <c r="Z39" s="626" t="s">
        <v>138</v>
      </c>
      <c r="AA39" s="626"/>
      <c r="AB39" s="626"/>
      <c r="AC39" s="626"/>
      <c r="AD39" s="627" t="s">
        <v>242</v>
      </c>
      <c r="AE39" s="627"/>
      <c r="AF39" s="627"/>
      <c r="AG39" s="627"/>
      <c r="AH39" s="627"/>
      <c r="AI39" s="627"/>
      <c r="AJ39" s="627"/>
      <c r="AK39" s="627"/>
      <c r="AL39" s="628" t="s">
        <v>147</v>
      </c>
      <c r="AM39" s="629"/>
      <c r="AN39" s="629"/>
      <c r="AO39" s="630"/>
      <c r="AQ39" s="686" t="s">
        <v>342</v>
      </c>
      <c r="AR39" s="687"/>
      <c r="AS39" s="687"/>
      <c r="AT39" s="687"/>
      <c r="AU39" s="687"/>
      <c r="AV39" s="687"/>
      <c r="AW39" s="687"/>
      <c r="AX39" s="687"/>
      <c r="AY39" s="688"/>
      <c r="AZ39" s="623" t="s">
        <v>147</v>
      </c>
      <c r="BA39" s="624"/>
      <c r="BB39" s="624"/>
      <c r="BC39" s="624"/>
      <c r="BD39" s="656"/>
      <c r="BE39" s="656"/>
      <c r="BF39" s="678"/>
      <c r="BG39" s="620" t="s">
        <v>343</v>
      </c>
      <c r="BH39" s="621"/>
      <c r="BI39" s="621"/>
      <c r="BJ39" s="621"/>
      <c r="BK39" s="621"/>
      <c r="BL39" s="621"/>
      <c r="BM39" s="621"/>
      <c r="BN39" s="621"/>
      <c r="BO39" s="621"/>
      <c r="BP39" s="621"/>
      <c r="BQ39" s="621"/>
      <c r="BR39" s="621"/>
      <c r="BS39" s="621"/>
      <c r="BT39" s="621"/>
      <c r="BU39" s="622"/>
      <c r="BV39" s="623">
        <v>7679</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885589</v>
      </c>
      <c r="CS39" s="656"/>
      <c r="CT39" s="656"/>
      <c r="CU39" s="656"/>
      <c r="CV39" s="656"/>
      <c r="CW39" s="656"/>
      <c r="CX39" s="656"/>
      <c r="CY39" s="657"/>
      <c r="CZ39" s="628">
        <v>5.7</v>
      </c>
      <c r="DA39" s="654"/>
      <c r="DB39" s="654"/>
      <c r="DC39" s="658"/>
      <c r="DD39" s="632">
        <v>884829</v>
      </c>
      <c r="DE39" s="656"/>
      <c r="DF39" s="656"/>
      <c r="DG39" s="656"/>
      <c r="DH39" s="656"/>
      <c r="DI39" s="656"/>
      <c r="DJ39" s="656"/>
      <c r="DK39" s="657"/>
      <c r="DL39" s="632" t="s">
        <v>147</v>
      </c>
      <c r="DM39" s="656"/>
      <c r="DN39" s="656"/>
      <c r="DO39" s="656"/>
      <c r="DP39" s="656"/>
      <c r="DQ39" s="656"/>
      <c r="DR39" s="656"/>
      <c r="DS39" s="656"/>
      <c r="DT39" s="656"/>
      <c r="DU39" s="656"/>
      <c r="DV39" s="657"/>
      <c r="DW39" s="628" t="s">
        <v>147</v>
      </c>
      <c r="DX39" s="654"/>
      <c r="DY39" s="654"/>
      <c r="DZ39" s="654"/>
      <c r="EA39" s="654"/>
      <c r="EB39" s="654"/>
      <c r="EC39" s="655"/>
    </row>
    <row r="40" spans="2:133" ht="11.25" customHeight="1" x14ac:dyDescent="0.2">
      <c r="B40" s="620" t="s">
        <v>345</v>
      </c>
      <c r="C40" s="621"/>
      <c r="D40" s="621"/>
      <c r="E40" s="621"/>
      <c r="F40" s="621"/>
      <c r="G40" s="621"/>
      <c r="H40" s="621"/>
      <c r="I40" s="621"/>
      <c r="J40" s="621"/>
      <c r="K40" s="621"/>
      <c r="L40" s="621"/>
      <c r="M40" s="621"/>
      <c r="N40" s="621"/>
      <c r="O40" s="621"/>
      <c r="P40" s="621"/>
      <c r="Q40" s="622"/>
      <c r="R40" s="623" t="s">
        <v>242</v>
      </c>
      <c r="S40" s="624"/>
      <c r="T40" s="624"/>
      <c r="U40" s="624"/>
      <c r="V40" s="624"/>
      <c r="W40" s="624"/>
      <c r="X40" s="624"/>
      <c r="Y40" s="625"/>
      <c r="Z40" s="626" t="s">
        <v>147</v>
      </c>
      <c r="AA40" s="626"/>
      <c r="AB40" s="626"/>
      <c r="AC40" s="626"/>
      <c r="AD40" s="627" t="s">
        <v>147</v>
      </c>
      <c r="AE40" s="627"/>
      <c r="AF40" s="627"/>
      <c r="AG40" s="627"/>
      <c r="AH40" s="627"/>
      <c r="AI40" s="627"/>
      <c r="AJ40" s="627"/>
      <c r="AK40" s="627"/>
      <c r="AL40" s="628" t="s">
        <v>147</v>
      </c>
      <c r="AM40" s="629"/>
      <c r="AN40" s="629"/>
      <c r="AO40" s="630"/>
      <c r="AQ40" s="686" t="s">
        <v>346</v>
      </c>
      <c r="AR40" s="687"/>
      <c r="AS40" s="687"/>
      <c r="AT40" s="687"/>
      <c r="AU40" s="687"/>
      <c r="AV40" s="687"/>
      <c r="AW40" s="687"/>
      <c r="AX40" s="687"/>
      <c r="AY40" s="688"/>
      <c r="AZ40" s="623" t="s">
        <v>147</v>
      </c>
      <c r="BA40" s="624"/>
      <c r="BB40" s="624"/>
      <c r="BC40" s="624"/>
      <c r="BD40" s="656"/>
      <c r="BE40" s="656"/>
      <c r="BF40" s="678"/>
      <c r="BG40" s="671" t="s">
        <v>347</v>
      </c>
      <c r="BH40" s="672"/>
      <c r="BI40" s="672"/>
      <c r="BJ40" s="672"/>
      <c r="BK40" s="672"/>
      <c r="BL40" s="221"/>
      <c r="BM40" s="621" t="s">
        <v>348</v>
      </c>
      <c r="BN40" s="621"/>
      <c r="BO40" s="621"/>
      <c r="BP40" s="621"/>
      <c r="BQ40" s="621"/>
      <c r="BR40" s="621"/>
      <c r="BS40" s="621"/>
      <c r="BT40" s="621"/>
      <c r="BU40" s="622"/>
      <c r="BV40" s="623">
        <v>86</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40000</v>
      </c>
      <c r="CS40" s="624"/>
      <c r="CT40" s="624"/>
      <c r="CU40" s="624"/>
      <c r="CV40" s="624"/>
      <c r="CW40" s="624"/>
      <c r="CX40" s="624"/>
      <c r="CY40" s="625"/>
      <c r="CZ40" s="628">
        <v>0.3</v>
      </c>
      <c r="DA40" s="654"/>
      <c r="DB40" s="654"/>
      <c r="DC40" s="658"/>
      <c r="DD40" s="632">
        <v>10000</v>
      </c>
      <c r="DE40" s="624"/>
      <c r="DF40" s="624"/>
      <c r="DG40" s="624"/>
      <c r="DH40" s="624"/>
      <c r="DI40" s="624"/>
      <c r="DJ40" s="624"/>
      <c r="DK40" s="625"/>
      <c r="DL40" s="632">
        <v>9124</v>
      </c>
      <c r="DM40" s="624"/>
      <c r="DN40" s="624"/>
      <c r="DO40" s="624"/>
      <c r="DP40" s="624"/>
      <c r="DQ40" s="624"/>
      <c r="DR40" s="624"/>
      <c r="DS40" s="624"/>
      <c r="DT40" s="624"/>
      <c r="DU40" s="624"/>
      <c r="DV40" s="625"/>
      <c r="DW40" s="628">
        <v>0.1</v>
      </c>
      <c r="DX40" s="654"/>
      <c r="DY40" s="654"/>
      <c r="DZ40" s="654"/>
      <c r="EA40" s="654"/>
      <c r="EB40" s="654"/>
      <c r="EC40" s="655"/>
    </row>
    <row r="41" spans="2:133" ht="11.25" customHeight="1" x14ac:dyDescent="0.2">
      <c r="B41" s="644" t="s">
        <v>350</v>
      </c>
      <c r="C41" s="645"/>
      <c r="D41" s="645"/>
      <c r="E41" s="645"/>
      <c r="F41" s="645"/>
      <c r="G41" s="645"/>
      <c r="H41" s="645"/>
      <c r="I41" s="645"/>
      <c r="J41" s="645"/>
      <c r="K41" s="645"/>
      <c r="L41" s="645"/>
      <c r="M41" s="645"/>
      <c r="N41" s="645"/>
      <c r="O41" s="645"/>
      <c r="P41" s="645"/>
      <c r="Q41" s="646"/>
      <c r="R41" s="695">
        <v>16112928</v>
      </c>
      <c r="S41" s="696"/>
      <c r="T41" s="696"/>
      <c r="U41" s="696"/>
      <c r="V41" s="696"/>
      <c r="W41" s="696"/>
      <c r="X41" s="696"/>
      <c r="Y41" s="700"/>
      <c r="Z41" s="701">
        <v>100</v>
      </c>
      <c r="AA41" s="701"/>
      <c r="AB41" s="701"/>
      <c r="AC41" s="701"/>
      <c r="AD41" s="702">
        <v>8345921</v>
      </c>
      <c r="AE41" s="702"/>
      <c r="AF41" s="702"/>
      <c r="AG41" s="702"/>
      <c r="AH41" s="702"/>
      <c r="AI41" s="702"/>
      <c r="AJ41" s="702"/>
      <c r="AK41" s="702"/>
      <c r="AL41" s="703">
        <v>100</v>
      </c>
      <c r="AM41" s="683"/>
      <c r="AN41" s="683"/>
      <c r="AO41" s="704"/>
      <c r="AQ41" s="686" t="s">
        <v>351</v>
      </c>
      <c r="AR41" s="687"/>
      <c r="AS41" s="687"/>
      <c r="AT41" s="687"/>
      <c r="AU41" s="687"/>
      <c r="AV41" s="687"/>
      <c r="AW41" s="687"/>
      <c r="AX41" s="687"/>
      <c r="AY41" s="688"/>
      <c r="AZ41" s="623">
        <v>495257</v>
      </c>
      <c r="BA41" s="624"/>
      <c r="BB41" s="624"/>
      <c r="BC41" s="624"/>
      <c r="BD41" s="656"/>
      <c r="BE41" s="656"/>
      <c r="BF41" s="678"/>
      <c r="BG41" s="671"/>
      <c r="BH41" s="672"/>
      <c r="BI41" s="672"/>
      <c r="BJ41" s="672"/>
      <c r="BK41" s="672"/>
      <c r="BL41" s="221"/>
      <c r="BM41" s="621" t="s">
        <v>352</v>
      </c>
      <c r="BN41" s="621"/>
      <c r="BO41" s="621"/>
      <c r="BP41" s="621"/>
      <c r="BQ41" s="621"/>
      <c r="BR41" s="621"/>
      <c r="BS41" s="621"/>
      <c r="BT41" s="621"/>
      <c r="BU41" s="622"/>
      <c r="BV41" s="623" t="s">
        <v>138</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147</v>
      </c>
      <c r="CS41" s="656"/>
      <c r="CT41" s="656"/>
      <c r="CU41" s="656"/>
      <c r="CV41" s="656"/>
      <c r="CW41" s="656"/>
      <c r="CX41" s="656"/>
      <c r="CY41" s="657"/>
      <c r="CZ41" s="628" t="s">
        <v>147</v>
      </c>
      <c r="DA41" s="654"/>
      <c r="DB41" s="654"/>
      <c r="DC41" s="658"/>
      <c r="DD41" s="632" t="s">
        <v>138</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354</v>
      </c>
      <c r="AR42" s="693"/>
      <c r="AS42" s="693"/>
      <c r="AT42" s="693"/>
      <c r="AU42" s="693"/>
      <c r="AV42" s="693"/>
      <c r="AW42" s="693"/>
      <c r="AX42" s="693"/>
      <c r="AY42" s="694"/>
      <c r="AZ42" s="695">
        <v>800148</v>
      </c>
      <c r="BA42" s="696"/>
      <c r="BB42" s="696"/>
      <c r="BC42" s="696"/>
      <c r="BD42" s="682"/>
      <c r="BE42" s="682"/>
      <c r="BF42" s="684"/>
      <c r="BG42" s="673"/>
      <c r="BH42" s="674"/>
      <c r="BI42" s="674"/>
      <c r="BJ42" s="674"/>
      <c r="BK42" s="674"/>
      <c r="BL42" s="222"/>
      <c r="BM42" s="645" t="s">
        <v>355</v>
      </c>
      <c r="BN42" s="645"/>
      <c r="BO42" s="645"/>
      <c r="BP42" s="645"/>
      <c r="BQ42" s="645"/>
      <c r="BR42" s="645"/>
      <c r="BS42" s="645"/>
      <c r="BT42" s="645"/>
      <c r="BU42" s="646"/>
      <c r="BV42" s="695">
        <v>321</v>
      </c>
      <c r="BW42" s="696"/>
      <c r="BX42" s="696"/>
      <c r="BY42" s="696"/>
      <c r="BZ42" s="696"/>
      <c r="CA42" s="696"/>
      <c r="CB42" s="705"/>
      <c r="CD42" s="620" t="s">
        <v>356</v>
      </c>
      <c r="CE42" s="621"/>
      <c r="CF42" s="621"/>
      <c r="CG42" s="621"/>
      <c r="CH42" s="621"/>
      <c r="CI42" s="621"/>
      <c r="CJ42" s="621"/>
      <c r="CK42" s="621"/>
      <c r="CL42" s="621"/>
      <c r="CM42" s="621"/>
      <c r="CN42" s="621"/>
      <c r="CO42" s="621"/>
      <c r="CP42" s="621"/>
      <c r="CQ42" s="622"/>
      <c r="CR42" s="623">
        <v>1543824</v>
      </c>
      <c r="CS42" s="656"/>
      <c r="CT42" s="656"/>
      <c r="CU42" s="656"/>
      <c r="CV42" s="656"/>
      <c r="CW42" s="656"/>
      <c r="CX42" s="656"/>
      <c r="CY42" s="657"/>
      <c r="CZ42" s="628">
        <v>9.9</v>
      </c>
      <c r="DA42" s="654"/>
      <c r="DB42" s="654"/>
      <c r="DC42" s="658"/>
      <c r="DD42" s="632">
        <v>497030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2" t="s">
        <v>357</v>
      </c>
      <c r="CD43" s="620" t="s">
        <v>358</v>
      </c>
      <c r="CE43" s="621"/>
      <c r="CF43" s="621"/>
      <c r="CG43" s="621"/>
      <c r="CH43" s="621"/>
      <c r="CI43" s="621"/>
      <c r="CJ43" s="621"/>
      <c r="CK43" s="621"/>
      <c r="CL43" s="621"/>
      <c r="CM43" s="621"/>
      <c r="CN43" s="621"/>
      <c r="CO43" s="621"/>
      <c r="CP43" s="621"/>
      <c r="CQ43" s="622"/>
      <c r="CR43" s="623">
        <v>17150</v>
      </c>
      <c r="CS43" s="656"/>
      <c r="CT43" s="656"/>
      <c r="CU43" s="656"/>
      <c r="CV43" s="656"/>
      <c r="CW43" s="656"/>
      <c r="CX43" s="656"/>
      <c r="CY43" s="657"/>
      <c r="CZ43" s="628">
        <v>0.1</v>
      </c>
      <c r="DA43" s="654"/>
      <c r="DB43" s="654"/>
      <c r="DC43" s="658"/>
      <c r="DD43" s="632">
        <v>17150</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359</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307</v>
      </c>
      <c r="CE44" s="660"/>
      <c r="CF44" s="620" t="s">
        <v>360</v>
      </c>
      <c r="CG44" s="621"/>
      <c r="CH44" s="621"/>
      <c r="CI44" s="621"/>
      <c r="CJ44" s="621"/>
      <c r="CK44" s="621"/>
      <c r="CL44" s="621"/>
      <c r="CM44" s="621"/>
      <c r="CN44" s="621"/>
      <c r="CO44" s="621"/>
      <c r="CP44" s="621"/>
      <c r="CQ44" s="622"/>
      <c r="CR44" s="623">
        <v>1543824</v>
      </c>
      <c r="CS44" s="624"/>
      <c r="CT44" s="624"/>
      <c r="CU44" s="624"/>
      <c r="CV44" s="624"/>
      <c r="CW44" s="624"/>
      <c r="CX44" s="624"/>
      <c r="CY44" s="625"/>
      <c r="CZ44" s="628">
        <v>9.9</v>
      </c>
      <c r="DA44" s="629"/>
      <c r="DB44" s="629"/>
      <c r="DC44" s="635"/>
      <c r="DD44" s="632">
        <v>497030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361</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362</v>
      </c>
      <c r="CG45" s="621"/>
      <c r="CH45" s="621"/>
      <c r="CI45" s="621"/>
      <c r="CJ45" s="621"/>
      <c r="CK45" s="621"/>
      <c r="CL45" s="621"/>
      <c r="CM45" s="621"/>
      <c r="CN45" s="621"/>
      <c r="CO45" s="621"/>
      <c r="CP45" s="621"/>
      <c r="CQ45" s="622"/>
      <c r="CR45" s="623">
        <v>456463</v>
      </c>
      <c r="CS45" s="656"/>
      <c r="CT45" s="656"/>
      <c r="CU45" s="656"/>
      <c r="CV45" s="656"/>
      <c r="CW45" s="656"/>
      <c r="CX45" s="656"/>
      <c r="CY45" s="657"/>
      <c r="CZ45" s="628">
        <v>2.9</v>
      </c>
      <c r="DA45" s="654"/>
      <c r="DB45" s="654"/>
      <c r="DC45" s="658"/>
      <c r="DD45" s="632">
        <v>25352</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3"/>
      <c r="CD46" s="661"/>
      <c r="CE46" s="662"/>
      <c r="CF46" s="620" t="s">
        <v>363</v>
      </c>
      <c r="CG46" s="621"/>
      <c r="CH46" s="621"/>
      <c r="CI46" s="621"/>
      <c r="CJ46" s="621"/>
      <c r="CK46" s="621"/>
      <c r="CL46" s="621"/>
      <c r="CM46" s="621"/>
      <c r="CN46" s="621"/>
      <c r="CO46" s="621"/>
      <c r="CP46" s="621"/>
      <c r="CQ46" s="622"/>
      <c r="CR46" s="623">
        <v>1087361</v>
      </c>
      <c r="CS46" s="624"/>
      <c r="CT46" s="624"/>
      <c r="CU46" s="624"/>
      <c r="CV46" s="624"/>
      <c r="CW46" s="624"/>
      <c r="CX46" s="624"/>
      <c r="CY46" s="625"/>
      <c r="CZ46" s="628">
        <v>6.9</v>
      </c>
      <c r="DA46" s="629"/>
      <c r="DB46" s="629"/>
      <c r="DC46" s="635"/>
      <c r="DD46" s="632">
        <v>471678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3"/>
      <c r="CD47" s="661"/>
      <c r="CE47" s="662"/>
      <c r="CF47" s="620" t="s">
        <v>364</v>
      </c>
      <c r="CG47" s="621"/>
      <c r="CH47" s="621"/>
      <c r="CI47" s="621"/>
      <c r="CJ47" s="621"/>
      <c r="CK47" s="621"/>
      <c r="CL47" s="621"/>
      <c r="CM47" s="621"/>
      <c r="CN47" s="621"/>
      <c r="CO47" s="621"/>
      <c r="CP47" s="621"/>
      <c r="CQ47" s="622"/>
      <c r="CR47" s="623" t="s">
        <v>147</v>
      </c>
      <c r="CS47" s="656"/>
      <c r="CT47" s="656"/>
      <c r="CU47" s="656"/>
      <c r="CV47" s="656"/>
      <c r="CW47" s="656"/>
      <c r="CX47" s="656"/>
      <c r="CY47" s="657"/>
      <c r="CZ47" s="628" t="s">
        <v>147</v>
      </c>
      <c r="DA47" s="654"/>
      <c r="DB47" s="654"/>
      <c r="DC47" s="658"/>
      <c r="DD47" s="632" t="s">
        <v>147</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3"/>
      <c r="CD48" s="663"/>
      <c r="CE48" s="664"/>
      <c r="CF48" s="620" t="s">
        <v>365</v>
      </c>
      <c r="CG48" s="621"/>
      <c r="CH48" s="621"/>
      <c r="CI48" s="621"/>
      <c r="CJ48" s="621"/>
      <c r="CK48" s="621"/>
      <c r="CL48" s="621"/>
      <c r="CM48" s="621"/>
      <c r="CN48" s="621"/>
      <c r="CO48" s="621"/>
      <c r="CP48" s="621"/>
      <c r="CQ48" s="622"/>
      <c r="CR48" s="623" t="s">
        <v>138</v>
      </c>
      <c r="CS48" s="624"/>
      <c r="CT48" s="624"/>
      <c r="CU48" s="624"/>
      <c r="CV48" s="624"/>
      <c r="CW48" s="624"/>
      <c r="CX48" s="624"/>
      <c r="CY48" s="625"/>
      <c r="CZ48" s="628" t="s">
        <v>147</v>
      </c>
      <c r="DA48" s="629"/>
      <c r="DB48" s="629"/>
      <c r="DC48" s="635"/>
      <c r="DD48" s="632" t="s">
        <v>242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3"/>
      <c r="CD49" s="644" t="s">
        <v>366</v>
      </c>
      <c r="CE49" s="645"/>
      <c r="CF49" s="645"/>
      <c r="CG49" s="645"/>
      <c r="CH49" s="645"/>
      <c r="CI49" s="645"/>
      <c r="CJ49" s="645"/>
      <c r="CK49" s="645"/>
      <c r="CL49" s="645"/>
      <c r="CM49" s="645"/>
      <c r="CN49" s="645"/>
      <c r="CO49" s="645"/>
      <c r="CP49" s="645"/>
      <c r="CQ49" s="646"/>
      <c r="CR49" s="695">
        <v>15648623</v>
      </c>
      <c r="CS49" s="682"/>
      <c r="CT49" s="682"/>
      <c r="CU49" s="682"/>
      <c r="CV49" s="682"/>
      <c r="CW49" s="682"/>
      <c r="CX49" s="682"/>
      <c r="CY49" s="711"/>
      <c r="CZ49" s="703">
        <v>100</v>
      </c>
      <c r="DA49" s="712"/>
      <c r="DB49" s="712"/>
      <c r="DC49" s="713"/>
      <c r="DD49" s="714">
        <v>10251461</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73H12WXthF41k4eHK54CO9imYM8fspSW5WRhrhKRIgPEpz4FTmCw8AuJEo06YTkJ06zw2XR/477KhcZO9gTyA==" saltValue="h/bsGes8TcWCR9fy9rpb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6" zoomScale="70" zoomScaleNormal="25" zoomScaleSheetLayoutView="70" workbookViewId="0"/>
  </sheetViews>
  <sheetFormatPr defaultColWidth="0" defaultRowHeight="13.2" zeroHeight="1" x14ac:dyDescent="0.2"/>
  <cols>
    <col min="1" max="130" width="2.77734375" style="229" customWidth="1"/>
    <col min="131" max="131" width="1.66406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721" t="s">
        <v>367</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722" t="s">
        <v>368</v>
      </c>
      <c r="DK2" s="723"/>
      <c r="DL2" s="723"/>
      <c r="DM2" s="723"/>
      <c r="DN2" s="723"/>
      <c r="DO2" s="724"/>
      <c r="DP2" s="226"/>
      <c r="DQ2" s="722" t="s">
        <v>369</v>
      </c>
      <c r="DR2" s="723"/>
      <c r="DS2" s="723"/>
      <c r="DT2" s="723"/>
      <c r="DU2" s="723"/>
      <c r="DV2" s="723"/>
      <c r="DW2" s="723"/>
      <c r="DX2" s="723"/>
      <c r="DY2" s="723"/>
      <c r="DZ2" s="72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725" t="s">
        <v>370</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0"/>
      <c r="BA4" s="230"/>
      <c r="BB4" s="230"/>
      <c r="BC4" s="230"/>
      <c r="BD4" s="230"/>
      <c r="BE4" s="231"/>
      <c r="BF4" s="231"/>
      <c r="BG4" s="231"/>
      <c r="BH4" s="231"/>
      <c r="BI4" s="231"/>
      <c r="BJ4" s="231"/>
      <c r="BK4" s="231"/>
      <c r="BL4" s="231"/>
      <c r="BM4" s="231"/>
      <c r="BN4" s="231"/>
      <c r="BO4" s="231"/>
      <c r="BP4" s="231"/>
      <c r="BQ4" s="726" t="s">
        <v>371</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2"/>
    </row>
    <row r="5" spans="1:131" s="233" customFormat="1" ht="26.25" customHeight="1" x14ac:dyDescent="0.2">
      <c r="A5" s="727" t="s">
        <v>372</v>
      </c>
      <c r="B5" s="728"/>
      <c r="C5" s="728"/>
      <c r="D5" s="728"/>
      <c r="E5" s="728"/>
      <c r="F5" s="728"/>
      <c r="G5" s="728"/>
      <c r="H5" s="728"/>
      <c r="I5" s="728"/>
      <c r="J5" s="728"/>
      <c r="K5" s="728"/>
      <c r="L5" s="728"/>
      <c r="M5" s="728"/>
      <c r="N5" s="728"/>
      <c r="O5" s="728"/>
      <c r="P5" s="729"/>
      <c r="Q5" s="733" t="s">
        <v>373</v>
      </c>
      <c r="R5" s="734"/>
      <c r="S5" s="734"/>
      <c r="T5" s="734"/>
      <c r="U5" s="735"/>
      <c r="V5" s="733" t="s">
        <v>374</v>
      </c>
      <c r="W5" s="734"/>
      <c r="X5" s="734"/>
      <c r="Y5" s="734"/>
      <c r="Z5" s="735"/>
      <c r="AA5" s="733" t="s">
        <v>375</v>
      </c>
      <c r="AB5" s="734"/>
      <c r="AC5" s="734"/>
      <c r="AD5" s="734"/>
      <c r="AE5" s="734"/>
      <c r="AF5" s="739" t="s">
        <v>376</v>
      </c>
      <c r="AG5" s="734"/>
      <c r="AH5" s="734"/>
      <c r="AI5" s="734"/>
      <c r="AJ5" s="740"/>
      <c r="AK5" s="734" t="s">
        <v>377</v>
      </c>
      <c r="AL5" s="734"/>
      <c r="AM5" s="734"/>
      <c r="AN5" s="734"/>
      <c r="AO5" s="735"/>
      <c r="AP5" s="733" t="s">
        <v>378</v>
      </c>
      <c r="AQ5" s="734"/>
      <c r="AR5" s="734"/>
      <c r="AS5" s="734"/>
      <c r="AT5" s="735"/>
      <c r="AU5" s="733" t="s">
        <v>379</v>
      </c>
      <c r="AV5" s="734"/>
      <c r="AW5" s="734"/>
      <c r="AX5" s="734"/>
      <c r="AY5" s="740"/>
      <c r="AZ5" s="230"/>
      <c r="BA5" s="230"/>
      <c r="BB5" s="230"/>
      <c r="BC5" s="230"/>
      <c r="BD5" s="230"/>
      <c r="BE5" s="231"/>
      <c r="BF5" s="231"/>
      <c r="BG5" s="231"/>
      <c r="BH5" s="231"/>
      <c r="BI5" s="231"/>
      <c r="BJ5" s="231"/>
      <c r="BK5" s="231"/>
      <c r="BL5" s="231"/>
      <c r="BM5" s="231"/>
      <c r="BN5" s="231"/>
      <c r="BO5" s="231"/>
      <c r="BP5" s="231"/>
      <c r="BQ5" s="727" t="s">
        <v>380</v>
      </c>
      <c r="BR5" s="728"/>
      <c r="BS5" s="728"/>
      <c r="BT5" s="728"/>
      <c r="BU5" s="728"/>
      <c r="BV5" s="728"/>
      <c r="BW5" s="728"/>
      <c r="BX5" s="728"/>
      <c r="BY5" s="728"/>
      <c r="BZ5" s="728"/>
      <c r="CA5" s="728"/>
      <c r="CB5" s="728"/>
      <c r="CC5" s="728"/>
      <c r="CD5" s="728"/>
      <c r="CE5" s="728"/>
      <c r="CF5" s="728"/>
      <c r="CG5" s="729"/>
      <c r="CH5" s="733" t="s">
        <v>381</v>
      </c>
      <c r="CI5" s="734"/>
      <c r="CJ5" s="734"/>
      <c r="CK5" s="734"/>
      <c r="CL5" s="735"/>
      <c r="CM5" s="733" t="s">
        <v>382</v>
      </c>
      <c r="CN5" s="734"/>
      <c r="CO5" s="734"/>
      <c r="CP5" s="734"/>
      <c r="CQ5" s="735"/>
      <c r="CR5" s="733" t="s">
        <v>383</v>
      </c>
      <c r="CS5" s="734"/>
      <c r="CT5" s="734"/>
      <c r="CU5" s="734"/>
      <c r="CV5" s="735"/>
      <c r="CW5" s="733" t="s">
        <v>384</v>
      </c>
      <c r="CX5" s="734"/>
      <c r="CY5" s="734"/>
      <c r="CZ5" s="734"/>
      <c r="DA5" s="735"/>
      <c r="DB5" s="733" t="s">
        <v>385</v>
      </c>
      <c r="DC5" s="734"/>
      <c r="DD5" s="734"/>
      <c r="DE5" s="734"/>
      <c r="DF5" s="735"/>
      <c r="DG5" s="763" t="s">
        <v>386</v>
      </c>
      <c r="DH5" s="764"/>
      <c r="DI5" s="764"/>
      <c r="DJ5" s="764"/>
      <c r="DK5" s="765"/>
      <c r="DL5" s="763" t="s">
        <v>387</v>
      </c>
      <c r="DM5" s="764"/>
      <c r="DN5" s="764"/>
      <c r="DO5" s="764"/>
      <c r="DP5" s="765"/>
      <c r="DQ5" s="733" t="s">
        <v>388</v>
      </c>
      <c r="DR5" s="734"/>
      <c r="DS5" s="734"/>
      <c r="DT5" s="734"/>
      <c r="DU5" s="735"/>
      <c r="DV5" s="733" t="s">
        <v>379</v>
      </c>
      <c r="DW5" s="734"/>
      <c r="DX5" s="734"/>
      <c r="DY5" s="734"/>
      <c r="DZ5" s="740"/>
      <c r="EA5" s="232"/>
    </row>
    <row r="6" spans="1:131" s="233"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0"/>
      <c r="BA6" s="230"/>
      <c r="BB6" s="230"/>
      <c r="BC6" s="230"/>
      <c r="BD6" s="230"/>
      <c r="BE6" s="231"/>
      <c r="BF6" s="231"/>
      <c r="BG6" s="231"/>
      <c r="BH6" s="231"/>
      <c r="BI6" s="231"/>
      <c r="BJ6" s="231"/>
      <c r="BK6" s="231"/>
      <c r="BL6" s="231"/>
      <c r="BM6" s="231"/>
      <c r="BN6" s="231"/>
      <c r="BO6" s="231"/>
      <c r="BP6" s="231"/>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2"/>
    </row>
    <row r="7" spans="1:131" s="233" customFormat="1" ht="26.25" customHeight="1" thickTop="1" x14ac:dyDescent="0.2">
      <c r="A7" s="234">
        <v>1</v>
      </c>
      <c r="B7" s="749" t="s">
        <v>389</v>
      </c>
      <c r="C7" s="750"/>
      <c r="D7" s="750"/>
      <c r="E7" s="750"/>
      <c r="F7" s="750"/>
      <c r="G7" s="750"/>
      <c r="H7" s="750"/>
      <c r="I7" s="750"/>
      <c r="J7" s="750"/>
      <c r="K7" s="750"/>
      <c r="L7" s="750"/>
      <c r="M7" s="750"/>
      <c r="N7" s="750"/>
      <c r="O7" s="750"/>
      <c r="P7" s="751"/>
      <c r="Q7" s="752">
        <v>15637</v>
      </c>
      <c r="R7" s="753"/>
      <c r="S7" s="753"/>
      <c r="T7" s="753"/>
      <c r="U7" s="753"/>
      <c r="V7" s="753">
        <v>15199</v>
      </c>
      <c r="W7" s="753"/>
      <c r="X7" s="753"/>
      <c r="Y7" s="753"/>
      <c r="Z7" s="753"/>
      <c r="AA7" s="753">
        <v>438</v>
      </c>
      <c r="AB7" s="753"/>
      <c r="AC7" s="753"/>
      <c r="AD7" s="753"/>
      <c r="AE7" s="754"/>
      <c r="AF7" s="755">
        <v>438</v>
      </c>
      <c r="AG7" s="756"/>
      <c r="AH7" s="756"/>
      <c r="AI7" s="756"/>
      <c r="AJ7" s="757"/>
      <c r="AK7" s="758">
        <v>334</v>
      </c>
      <c r="AL7" s="759"/>
      <c r="AM7" s="759"/>
      <c r="AN7" s="759"/>
      <c r="AO7" s="759"/>
      <c r="AP7" s="759">
        <v>3475</v>
      </c>
      <c r="AQ7" s="759"/>
      <c r="AR7" s="759"/>
      <c r="AS7" s="759"/>
      <c r="AT7" s="759"/>
      <c r="AU7" s="760"/>
      <c r="AV7" s="760"/>
      <c r="AW7" s="760"/>
      <c r="AX7" s="760"/>
      <c r="AY7" s="761"/>
      <c r="AZ7" s="230"/>
      <c r="BA7" s="230"/>
      <c r="BB7" s="230"/>
      <c r="BC7" s="230"/>
      <c r="BD7" s="230"/>
      <c r="BE7" s="231"/>
      <c r="BF7" s="231"/>
      <c r="BG7" s="231"/>
      <c r="BH7" s="231"/>
      <c r="BI7" s="231"/>
      <c r="BJ7" s="231"/>
      <c r="BK7" s="231"/>
      <c r="BL7" s="231"/>
      <c r="BM7" s="231"/>
      <c r="BN7" s="231"/>
      <c r="BO7" s="231"/>
      <c r="BP7" s="231"/>
      <c r="BQ7" s="234">
        <v>1</v>
      </c>
      <c r="BR7" s="235" t="s">
        <v>588</v>
      </c>
      <c r="BS7" s="746" t="s">
        <v>589</v>
      </c>
      <c r="BT7" s="747"/>
      <c r="BU7" s="747"/>
      <c r="BV7" s="747"/>
      <c r="BW7" s="747"/>
      <c r="BX7" s="747"/>
      <c r="BY7" s="747"/>
      <c r="BZ7" s="747"/>
      <c r="CA7" s="747"/>
      <c r="CB7" s="747"/>
      <c r="CC7" s="747"/>
      <c r="CD7" s="747"/>
      <c r="CE7" s="747"/>
      <c r="CF7" s="747"/>
      <c r="CG7" s="762"/>
      <c r="CH7" s="743">
        <v>-2</v>
      </c>
      <c r="CI7" s="744"/>
      <c r="CJ7" s="744"/>
      <c r="CK7" s="744"/>
      <c r="CL7" s="745"/>
      <c r="CM7" s="743">
        <v>21</v>
      </c>
      <c r="CN7" s="744"/>
      <c r="CO7" s="744"/>
      <c r="CP7" s="744"/>
      <c r="CQ7" s="745"/>
      <c r="CR7" s="743">
        <v>10</v>
      </c>
      <c r="CS7" s="744"/>
      <c r="CT7" s="744"/>
      <c r="CU7" s="744"/>
      <c r="CV7" s="745"/>
      <c r="CW7" s="743">
        <v>2</v>
      </c>
      <c r="CX7" s="744"/>
      <c r="CY7" s="744"/>
      <c r="CZ7" s="744"/>
      <c r="DA7" s="745"/>
      <c r="DB7" s="743" t="s">
        <v>596</v>
      </c>
      <c r="DC7" s="744"/>
      <c r="DD7" s="744"/>
      <c r="DE7" s="744"/>
      <c r="DF7" s="745"/>
      <c r="DG7" s="743">
        <v>788</v>
      </c>
      <c r="DH7" s="744"/>
      <c r="DI7" s="744"/>
      <c r="DJ7" s="744"/>
      <c r="DK7" s="745"/>
      <c r="DL7" s="743" t="s">
        <v>596</v>
      </c>
      <c r="DM7" s="744"/>
      <c r="DN7" s="744"/>
      <c r="DO7" s="744"/>
      <c r="DP7" s="745"/>
      <c r="DQ7" s="743" t="s">
        <v>596</v>
      </c>
      <c r="DR7" s="744"/>
      <c r="DS7" s="744"/>
      <c r="DT7" s="744"/>
      <c r="DU7" s="745"/>
      <c r="DV7" s="746"/>
      <c r="DW7" s="747"/>
      <c r="DX7" s="747"/>
      <c r="DY7" s="747"/>
      <c r="DZ7" s="748"/>
      <c r="EA7" s="232"/>
    </row>
    <row r="8" spans="1:131" s="233" customFormat="1" ht="26.25" customHeight="1" x14ac:dyDescent="0.2">
      <c r="A8" s="236">
        <v>2</v>
      </c>
      <c r="B8" s="780" t="s">
        <v>390</v>
      </c>
      <c r="C8" s="781"/>
      <c r="D8" s="781"/>
      <c r="E8" s="781"/>
      <c r="F8" s="781"/>
      <c r="G8" s="781"/>
      <c r="H8" s="781"/>
      <c r="I8" s="781"/>
      <c r="J8" s="781"/>
      <c r="K8" s="781"/>
      <c r="L8" s="781"/>
      <c r="M8" s="781"/>
      <c r="N8" s="781"/>
      <c r="O8" s="781"/>
      <c r="P8" s="782"/>
      <c r="Q8" s="783">
        <v>1097</v>
      </c>
      <c r="R8" s="784"/>
      <c r="S8" s="784"/>
      <c r="T8" s="784"/>
      <c r="U8" s="784"/>
      <c r="V8" s="784">
        <v>1070</v>
      </c>
      <c r="W8" s="784"/>
      <c r="X8" s="784"/>
      <c r="Y8" s="784"/>
      <c r="Z8" s="784"/>
      <c r="AA8" s="784">
        <v>26</v>
      </c>
      <c r="AB8" s="784"/>
      <c r="AC8" s="784"/>
      <c r="AD8" s="784"/>
      <c r="AE8" s="785"/>
      <c r="AF8" s="786">
        <v>26</v>
      </c>
      <c r="AG8" s="787"/>
      <c r="AH8" s="787"/>
      <c r="AI8" s="787"/>
      <c r="AJ8" s="788"/>
      <c r="AK8" s="769">
        <v>560</v>
      </c>
      <c r="AL8" s="770"/>
      <c r="AM8" s="770"/>
      <c r="AN8" s="770"/>
      <c r="AO8" s="770"/>
      <c r="AP8" s="770">
        <v>4443</v>
      </c>
      <c r="AQ8" s="770"/>
      <c r="AR8" s="770"/>
      <c r="AS8" s="770"/>
      <c r="AT8" s="770"/>
      <c r="AU8" s="771"/>
      <c r="AV8" s="771"/>
      <c r="AW8" s="771"/>
      <c r="AX8" s="771"/>
      <c r="AY8" s="772"/>
      <c r="AZ8" s="230"/>
      <c r="BA8" s="230"/>
      <c r="BB8" s="230"/>
      <c r="BC8" s="230"/>
      <c r="BD8" s="230"/>
      <c r="BE8" s="231"/>
      <c r="BF8" s="231"/>
      <c r="BG8" s="231"/>
      <c r="BH8" s="231"/>
      <c r="BI8" s="231"/>
      <c r="BJ8" s="231"/>
      <c r="BK8" s="231"/>
      <c r="BL8" s="231"/>
      <c r="BM8" s="231"/>
      <c r="BN8" s="231"/>
      <c r="BO8" s="231"/>
      <c r="BP8" s="231"/>
      <c r="BQ8" s="236">
        <v>2</v>
      </c>
      <c r="BR8" s="237"/>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2"/>
    </row>
    <row r="9" spans="1:131" s="233" customFormat="1" ht="26.25" customHeight="1" x14ac:dyDescent="0.2">
      <c r="A9" s="236">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0"/>
      <c r="BA9" s="230"/>
      <c r="BB9" s="230"/>
      <c r="BC9" s="230"/>
      <c r="BD9" s="230"/>
      <c r="BE9" s="231"/>
      <c r="BF9" s="231"/>
      <c r="BG9" s="231"/>
      <c r="BH9" s="231"/>
      <c r="BI9" s="231"/>
      <c r="BJ9" s="231"/>
      <c r="BK9" s="231"/>
      <c r="BL9" s="231"/>
      <c r="BM9" s="231"/>
      <c r="BN9" s="231"/>
      <c r="BO9" s="231"/>
      <c r="BP9" s="231"/>
      <c r="BQ9" s="236">
        <v>3</v>
      </c>
      <c r="BR9" s="237"/>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2"/>
    </row>
    <row r="10" spans="1:131" s="233" customFormat="1" ht="26.25" customHeight="1" x14ac:dyDescent="0.2">
      <c r="A10" s="236">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0"/>
      <c r="BA10" s="230"/>
      <c r="BB10" s="230"/>
      <c r="BC10" s="230"/>
      <c r="BD10" s="230"/>
      <c r="BE10" s="231"/>
      <c r="BF10" s="231"/>
      <c r="BG10" s="231"/>
      <c r="BH10" s="231"/>
      <c r="BI10" s="231"/>
      <c r="BJ10" s="231"/>
      <c r="BK10" s="231"/>
      <c r="BL10" s="231"/>
      <c r="BM10" s="231"/>
      <c r="BN10" s="231"/>
      <c r="BO10" s="231"/>
      <c r="BP10" s="231"/>
      <c r="BQ10" s="236">
        <v>4</v>
      </c>
      <c r="BR10" s="237"/>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2"/>
    </row>
    <row r="11" spans="1:131" s="233" customFormat="1" ht="26.25" customHeight="1" x14ac:dyDescent="0.2">
      <c r="A11" s="236">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0"/>
      <c r="BA11" s="230"/>
      <c r="BB11" s="230"/>
      <c r="BC11" s="230"/>
      <c r="BD11" s="230"/>
      <c r="BE11" s="231"/>
      <c r="BF11" s="231"/>
      <c r="BG11" s="231"/>
      <c r="BH11" s="231"/>
      <c r="BI11" s="231"/>
      <c r="BJ11" s="231"/>
      <c r="BK11" s="231"/>
      <c r="BL11" s="231"/>
      <c r="BM11" s="231"/>
      <c r="BN11" s="231"/>
      <c r="BO11" s="231"/>
      <c r="BP11" s="231"/>
      <c r="BQ11" s="236">
        <v>5</v>
      </c>
      <c r="BR11" s="237"/>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2"/>
    </row>
    <row r="12" spans="1:131" s="233" customFormat="1" ht="26.25" customHeight="1" x14ac:dyDescent="0.2">
      <c r="A12" s="236">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0"/>
      <c r="BA12" s="230"/>
      <c r="BB12" s="230"/>
      <c r="BC12" s="230"/>
      <c r="BD12" s="230"/>
      <c r="BE12" s="231"/>
      <c r="BF12" s="231"/>
      <c r="BG12" s="231"/>
      <c r="BH12" s="231"/>
      <c r="BI12" s="231"/>
      <c r="BJ12" s="231"/>
      <c r="BK12" s="231"/>
      <c r="BL12" s="231"/>
      <c r="BM12" s="231"/>
      <c r="BN12" s="231"/>
      <c r="BO12" s="231"/>
      <c r="BP12" s="231"/>
      <c r="BQ12" s="236">
        <v>6</v>
      </c>
      <c r="BR12" s="237"/>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2"/>
    </row>
    <row r="13" spans="1:131" s="233" customFormat="1" ht="26.25" customHeight="1" x14ac:dyDescent="0.2">
      <c r="A13" s="236">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0"/>
      <c r="BA13" s="230"/>
      <c r="BB13" s="230"/>
      <c r="BC13" s="230"/>
      <c r="BD13" s="230"/>
      <c r="BE13" s="231"/>
      <c r="BF13" s="231"/>
      <c r="BG13" s="231"/>
      <c r="BH13" s="231"/>
      <c r="BI13" s="231"/>
      <c r="BJ13" s="231"/>
      <c r="BK13" s="231"/>
      <c r="BL13" s="231"/>
      <c r="BM13" s="231"/>
      <c r="BN13" s="231"/>
      <c r="BO13" s="231"/>
      <c r="BP13" s="231"/>
      <c r="BQ13" s="236">
        <v>7</v>
      </c>
      <c r="BR13" s="237"/>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2"/>
    </row>
    <row r="14" spans="1:131" s="233" customFormat="1" ht="26.25" customHeight="1" x14ac:dyDescent="0.2">
      <c r="A14" s="236">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0"/>
      <c r="BA14" s="230"/>
      <c r="BB14" s="230"/>
      <c r="BC14" s="230"/>
      <c r="BD14" s="230"/>
      <c r="BE14" s="231"/>
      <c r="BF14" s="231"/>
      <c r="BG14" s="231"/>
      <c r="BH14" s="231"/>
      <c r="BI14" s="231"/>
      <c r="BJ14" s="231"/>
      <c r="BK14" s="231"/>
      <c r="BL14" s="231"/>
      <c r="BM14" s="231"/>
      <c r="BN14" s="231"/>
      <c r="BO14" s="231"/>
      <c r="BP14" s="231"/>
      <c r="BQ14" s="236">
        <v>8</v>
      </c>
      <c r="BR14" s="237"/>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2"/>
    </row>
    <row r="15" spans="1:131" s="233" customFormat="1" ht="26.25" customHeight="1" x14ac:dyDescent="0.2">
      <c r="A15" s="236">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0"/>
      <c r="BA15" s="230"/>
      <c r="BB15" s="230"/>
      <c r="BC15" s="230"/>
      <c r="BD15" s="230"/>
      <c r="BE15" s="231"/>
      <c r="BF15" s="231"/>
      <c r="BG15" s="231"/>
      <c r="BH15" s="231"/>
      <c r="BI15" s="231"/>
      <c r="BJ15" s="231"/>
      <c r="BK15" s="231"/>
      <c r="BL15" s="231"/>
      <c r="BM15" s="231"/>
      <c r="BN15" s="231"/>
      <c r="BO15" s="231"/>
      <c r="BP15" s="231"/>
      <c r="BQ15" s="236">
        <v>9</v>
      </c>
      <c r="BR15" s="237"/>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2"/>
    </row>
    <row r="16" spans="1:131" s="233" customFormat="1" ht="26.25" customHeight="1" x14ac:dyDescent="0.2">
      <c r="A16" s="236">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0"/>
      <c r="BA16" s="230"/>
      <c r="BB16" s="230"/>
      <c r="BC16" s="230"/>
      <c r="BD16" s="230"/>
      <c r="BE16" s="231"/>
      <c r="BF16" s="231"/>
      <c r="BG16" s="231"/>
      <c r="BH16" s="231"/>
      <c r="BI16" s="231"/>
      <c r="BJ16" s="231"/>
      <c r="BK16" s="231"/>
      <c r="BL16" s="231"/>
      <c r="BM16" s="231"/>
      <c r="BN16" s="231"/>
      <c r="BO16" s="231"/>
      <c r="BP16" s="231"/>
      <c r="BQ16" s="236">
        <v>10</v>
      </c>
      <c r="BR16" s="237"/>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2"/>
    </row>
    <row r="17" spans="1:131" s="233" customFormat="1" ht="26.25" customHeight="1" x14ac:dyDescent="0.2">
      <c r="A17" s="236">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0"/>
      <c r="BA17" s="230"/>
      <c r="BB17" s="230"/>
      <c r="BC17" s="230"/>
      <c r="BD17" s="230"/>
      <c r="BE17" s="231"/>
      <c r="BF17" s="231"/>
      <c r="BG17" s="231"/>
      <c r="BH17" s="231"/>
      <c r="BI17" s="231"/>
      <c r="BJ17" s="231"/>
      <c r="BK17" s="231"/>
      <c r="BL17" s="231"/>
      <c r="BM17" s="231"/>
      <c r="BN17" s="231"/>
      <c r="BO17" s="231"/>
      <c r="BP17" s="231"/>
      <c r="BQ17" s="236">
        <v>11</v>
      </c>
      <c r="BR17" s="237"/>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2"/>
    </row>
    <row r="18" spans="1:131" s="233" customFormat="1" ht="26.25" customHeight="1" x14ac:dyDescent="0.2">
      <c r="A18" s="236">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0"/>
      <c r="BA18" s="230"/>
      <c r="BB18" s="230"/>
      <c r="BC18" s="230"/>
      <c r="BD18" s="230"/>
      <c r="BE18" s="231"/>
      <c r="BF18" s="231"/>
      <c r="BG18" s="231"/>
      <c r="BH18" s="231"/>
      <c r="BI18" s="231"/>
      <c r="BJ18" s="231"/>
      <c r="BK18" s="231"/>
      <c r="BL18" s="231"/>
      <c r="BM18" s="231"/>
      <c r="BN18" s="231"/>
      <c r="BO18" s="231"/>
      <c r="BP18" s="231"/>
      <c r="BQ18" s="236">
        <v>12</v>
      </c>
      <c r="BR18" s="237"/>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2"/>
    </row>
    <row r="19" spans="1:131" s="233" customFormat="1" ht="26.25" customHeight="1" x14ac:dyDescent="0.2">
      <c r="A19" s="236">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0"/>
      <c r="BA19" s="230"/>
      <c r="BB19" s="230"/>
      <c r="BC19" s="230"/>
      <c r="BD19" s="230"/>
      <c r="BE19" s="231"/>
      <c r="BF19" s="231"/>
      <c r="BG19" s="231"/>
      <c r="BH19" s="231"/>
      <c r="BI19" s="231"/>
      <c r="BJ19" s="231"/>
      <c r="BK19" s="231"/>
      <c r="BL19" s="231"/>
      <c r="BM19" s="231"/>
      <c r="BN19" s="231"/>
      <c r="BO19" s="231"/>
      <c r="BP19" s="231"/>
      <c r="BQ19" s="236">
        <v>13</v>
      </c>
      <c r="BR19" s="237"/>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2"/>
    </row>
    <row r="20" spans="1:131" s="233" customFormat="1" ht="26.25" customHeight="1" x14ac:dyDescent="0.2">
      <c r="A20" s="236">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0"/>
      <c r="BA20" s="230"/>
      <c r="BB20" s="230"/>
      <c r="BC20" s="230"/>
      <c r="BD20" s="230"/>
      <c r="BE20" s="231"/>
      <c r="BF20" s="231"/>
      <c r="BG20" s="231"/>
      <c r="BH20" s="231"/>
      <c r="BI20" s="231"/>
      <c r="BJ20" s="231"/>
      <c r="BK20" s="231"/>
      <c r="BL20" s="231"/>
      <c r="BM20" s="231"/>
      <c r="BN20" s="231"/>
      <c r="BO20" s="231"/>
      <c r="BP20" s="231"/>
      <c r="BQ20" s="236">
        <v>14</v>
      </c>
      <c r="BR20" s="237"/>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2"/>
    </row>
    <row r="21" spans="1:131" s="233" customFormat="1" ht="26.25" customHeight="1" thickBot="1" x14ac:dyDescent="0.25">
      <c r="A21" s="236">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0"/>
      <c r="BA21" s="230"/>
      <c r="BB21" s="230"/>
      <c r="BC21" s="230"/>
      <c r="BD21" s="230"/>
      <c r="BE21" s="231"/>
      <c r="BF21" s="231"/>
      <c r="BG21" s="231"/>
      <c r="BH21" s="231"/>
      <c r="BI21" s="231"/>
      <c r="BJ21" s="231"/>
      <c r="BK21" s="231"/>
      <c r="BL21" s="231"/>
      <c r="BM21" s="231"/>
      <c r="BN21" s="231"/>
      <c r="BO21" s="231"/>
      <c r="BP21" s="231"/>
      <c r="BQ21" s="236">
        <v>15</v>
      </c>
      <c r="BR21" s="237"/>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2"/>
    </row>
    <row r="22" spans="1:131" s="233" customFormat="1" ht="26.25" customHeight="1" x14ac:dyDescent="0.2">
      <c r="A22" s="236">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391</v>
      </c>
      <c r="BA22" s="806"/>
      <c r="BB22" s="806"/>
      <c r="BC22" s="806"/>
      <c r="BD22" s="807"/>
      <c r="BE22" s="231"/>
      <c r="BF22" s="231"/>
      <c r="BG22" s="231"/>
      <c r="BH22" s="231"/>
      <c r="BI22" s="231"/>
      <c r="BJ22" s="231"/>
      <c r="BK22" s="231"/>
      <c r="BL22" s="231"/>
      <c r="BM22" s="231"/>
      <c r="BN22" s="231"/>
      <c r="BO22" s="231"/>
      <c r="BP22" s="231"/>
      <c r="BQ22" s="236">
        <v>16</v>
      </c>
      <c r="BR22" s="237"/>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2"/>
    </row>
    <row r="23" spans="1:131" s="233" customFormat="1" ht="26.25" customHeight="1" thickBot="1" x14ac:dyDescent="0.25">
      <c r="A23" s="238" t="s">
        <v>392</v>
      </c>
      <c r="B23" s="789" t="s">
        <v>393</v>
      </c>
      <c r="C23" s="790"/>
      <c r="D23" s="790"/>
      <c r="E23" s="790"/>
      <c r="F23" s="790"/>
      <c r="G23" s="790"/>
      <c r="H23" s="790"/>
      <c r="I23" s="790"/>
      <c r="J23" s="790"/>
      <c r="K23" s="790"/>
      <c r="L23" s="790"/>
      <c r="M23" s="790"/>
      <c r="N23" s="790"/>
      <c r="O23" s="790"/>
      <c r="P23" s="791"/>
      <c r="Q23" s="792">
        <v>16113</v>
      </c>
      <c r="R23" s="793"/>
      <c r="S23" s="793"/>
      <c r="T23" s="793"/>
      <c r="U23" s="793"/>
      <c r="V23" s="793">
        <v>15649</v>
      </c>
      <c r="W23" s="793"/>
      <c r="X23" s="793"/>
      <c r="Y23" s="793"/>
      <c r="Z23" s="793"/>
      <c r="AA23" s="793">
        <v>464</v>
      </c>
      <c r="AB23" s="793"/>
      <c r="AC23" s="793"/>
      <c r="AD23" s="793"/>
      <c r="AE23" s="794"/>
      <c r="AF23" s="795">
        <v>464</v>
      </c>
      <c r="AG23" s="793"/>
      <c r="AH23" s="793"/>
      <c r="AI23" s="793"/>
      <c r="AJ23" s="796"/>
      <c r="AK23" s="797"/>
      <c r="AL23" s="798"/>
      <c r="AM23" s="798"/>
      <c r="AN23" s="798"/>
      <c r="AO23" s="798"/>
      <c r="AP23" s="793">
        <v>7918</v>
      </c>
      <c r="AQ23" s="793"/>
      <c r="AR23" s="793"/>
      <c r="AS23" s="793"/>
      <c r="AT23" s="793"/>
      <c r="AU23" s="809"/>
      <c r="AV23" s="809"/>
      <c r="AW23" s="809"/>
      <c r="AX23" s="809"/>
      <c r="AY23" s="810"/>
      <c r="AZ23" s="811" t="s">
        <v>147</v>
      </c>
      <c r="BA23" s="812"/>
      <c r="BB23" s="812"/>
      <c r="BC23" s="812"/>
      <c r="BD23" s="813"/>
      <c r="BE23" s="231"/>
      <c r="BF23" s="231"/>
      <c r="BG23" s="231"/>
      <c r="BH23" s="231"/>
      <c r="BI23" s="231"/>
      <c r="BJ23" s="231"/>
      <c r="BK23" s="231"/>
      <c r="BL23" s="231"/>
      <c r="BM23" s="231"/>
      <c r="BN23" s="231"/>
      <c r="BO23" s="231"/>
      <c r="BP23" s="231"/>
      <c r="BQ23" s="236">
        <v>17</v>
      </c>
      <c r="BR23" s="237"/>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2"/>
    </row>
    <row r="24" spans="1:131" s="233" customFormat="1" ht="26.25" customHeight="1" x14ac:dyDescent="0.2">
      <c r="A24" s="808" t="s">
        <v>394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0"/>
      <c r="BA24" s="230"/>
      <c r="BB24" s="230"/>
      <c r="BC24" s="230"/>
      <c r="BD24" s="230"/>
      <c r="BE24" s="231"/>
      <c r="BF24" s="231"/>
      <c r="BG24" s="231"/>
      <c r="BH24" s="231"/>
      <c r="BI24" s="231"/>
      <c r="BJ24" s="231"/>
      <c r="BK24" s="231"/>
      <c r="BL24" s="231"/>
      <c r="BM24" s="231"/>
      <c r="BN24" s="231"/>
      <c r="BO24" s="231"/>
      <c r="BP24" s="231"/>
      <c r="BQ24" s="236">
        <v>18</v>
      </c>
      <c r="BR24" s="237"/>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2"/>
    </row>
    <row r="25" spans="1:131" ht="26.25" customHeight="1" thickBot="1" x14ac:dyDescent="0.25">
      <c r="A25" s="725" t="s">
        <v>395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0"/>
      <c r="BK25" s="230"/>
      <c r="BL25" s="230"/>
      <c r="BM25" s="230"/>
      <c r="BN25" s="230"/>
      <c r="BO25" s="239"/>
      <c r="BP25" s="239"/>
      <c r="BQ25" s="236">
        <v>19</v>
      </c>
      <c r="BR25" s="237"/>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8"/>
    </row>
    <row r="26" spans="1:131" ht="26.25" customHeight="1" x14ac:dyDescent="0.2">
      <c r="A26" s="727" t="s">
        <v>372</v>
      </c>
      <c r="B26" s="728"/>
      <c r="C26" s="728"/>
      <c r="D26" s="728"/>
      <c r="E26" s="728"/>
      <c r="F26" s="728"/>
      <c r="G26" s="728"/>
      <c r="H26" s="728"/>
      <c r="I26" s="728"/>
      <c r="J26" s="728"/>
      <c r="K26" s="728"/>
      <c r="L26" s="728"/>
      <c r="M26" s="728"/>
      <c r="N26" s="728"/>
      <c r="O26" s="728"/>
      <c r="P26" s="729"/>
      <c r="Q26" s="733" t="s">
        <v>396</v>
      </c>
      <c r="R26" s="734"/>
      <c r="S26" s="734"/>
      <c r="T26" s="734"/>
      <c r="U26" s="735"/>
      <c r="V26" s="733" t="s">
        <v>397</v>
      </c>
      <c r="W26" s="734"/>
      <c r="X26" s="734"/>
      <c r="Y26" s="734"/>
      <c r="Z26" s="735"/>
      <c r="AA26" s="733" t="s">
        <v>398</v>
      </c>
      <c r="AB26" s="734"/>
      <c r="AC26" s="734"/>
      <c r="AD26" s="734"/>
      <c r="AE26" s="734"/>
      <c r="AF26" s="814" t="s">
        <v>399</v>
      </c>
      <c r="AG26" s="815"/>
      <c r="AH26" s="815"/>
      <c r="AI26" s="815"/>
      <c r="AJ26" s="816"/>
      <c r="AK26" s="734" t="s">
        <v>400</v>
      </c>
      <c r="AL26" s="734"/>
      <c r="AM26" s="734"/>
      <c r="AN26" s="734"/>
      <c r="AO26" s="735"/>
      <c r="AP26" s="733" t="s">
        <v>401</v>
      </c>
      <c r="AQ26" s="734"/>
      <c r="AR26" s="734"/>
      <c r="AS26" s="734"/>
      <c r="AT26" s="735"/>
      <c r="AU26" s="733" t="s">
        <v>402</v>
      </c>
      <c r="AV26" s="734"/>
      <c r="AW26" s="734"/>
      <c r="AX26" s="734"/>
      <c r="AY26" s="735"/>
      <c r="AZ26" s="733" t="s">
        <v>403</v>
      </c>
      <c r="BA26" s="734"/>
      <c r="BB26" s="734"/>
      <c r="BC26" s="734"/>
      <c r="BD26" s="735"/>
      <c r="BE26" s="733" t="s">
        <v>379</v>
      </c>
      <c r="BF26" s="734"/>
      <c r="BG26" s="734"/>
      <c r="BH26" s="734"/>
      <c r="BI26" s="740"/>
      <c r="BJ26" s="230"/>
      <c r="BK26" s="230"/>
      <c r="BL26" s="230"/>
      <c r="BM26" s="230"/>
      <c r="BN26" s="230"/>
      <c r="BO26" s="239"/>
      <c r="BP26" s="239"/>
      <c r="BQ26" s="236">
        <v>20</v>
      </c>
      <c r="BR26" s="237"/>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8"/>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0"/>
      <c r="BK27" s="230"/>
      <c r="BL27" s="230"/>
      <c r="BM27" s="230"/>
      <c r="BN27" s="230"/>
      <c r="BO27" s="239"/>
      <c r="BP27" s="239"/>
      <c r="BQ27" s="236">
        <v>21</v>
      </c>
      <c r="BR27" s="237"/>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8"/>
    </row>
    <row r="28" spans="1:131" ht="26.25" customHeight="1" thickTop="1" x14ac:dyDescent="0.2">
      <c r="A28" s="240">
        <v>1</v>
      </c>
      <c r="B28" s="749" t="s">
        <v>404</v>
      </c>
      <c r="C28" s="750"/>
      <c r="D28" s="750"/>
      <c r="E28" s="750"/>
      <c r="F28" s="750"/>
      <c r="G28" s="750"/>
      <c r="H28" s="750"/>
      <c r="I28" s="750"/>
      <c r="J28" s="750"/>
      <c r="K28" s="750"/>
      <c r="L28" s="750"/>
      <c r="M28" s="750"/>
      <c r="N28" s="750"/>
      <c r="O28" s="750"/>
      <c r="P28" s="751"/>
      <c r="Q28" s="822">
        <v>3739</v>
      </c>
      <c r="R28" s="823"/>
      <c r="S28" s="823"/>
      <c r="T28" s="823"/>
      <c r="U28" s="823"/>
      <c r="V28" s="823">
        <v>3732</v>
      </c>
      <c r="W28" s="823"/>
      <c r="X28" s="823"/>
      <c r="Y28" s="823"/>
      <c r="Z28" s="823"/>
      <c r="AA28" s="823">
        <v>7</v>
      </c>
      <c r="AB28" s="823"/>
      <c r="AC28" s="823"/>
      <c r="AD28" s="823"/>
      <c r="AE28" s="824"/>
      <c r="AF28" s="825">
        <v>7</v>
      </c>
      <c r="AG28" s="823"/>
      <c r="AH28" s="823"/>
      <c r="AI28" s="823"/>
      <c r="AJ28" s="826"/>
      <c r="AK28" s="827">
        <v>498</v>
      </c>
      <c r="AL28" s="828"/>
      <c r="AM28" s="828"/>
      <c r="AN28" s="828"/>
      <c r="AO28" s="828"/>
      <c r="AP28" s="828" t="s">
        <v>574</v>
      </c>
      <c r="AQ28" s="828"/>
      <c r="AR28" s="828"/>
      <c r="AS28" s="828"/>
      <c r="AT28" s="828"/>
      <c r="AU28" s="828" t="s">
        <v>574</v>
      </c>
      <c r="AV28" s="828"/>
      <c r="AW28" s="828"/>
      <c r="AX28" s="828"/>
      <c r="AY28" s="828"/>
      <c r="AZ28" s="829" t="s">
        <v>595</v>
      </c>
      <c r="BA28" s="829"/>
      <c r="BB28" s="829"/>
      <c r="BC28" s="829"/>
      <c r="BD28" s="829"/>
      <c r="BE28" s="820"/>
      <c r="BF28" s="820"/>
      <c r="BG28" s="820"/>
      <c r="BH28" s="820"/>
      <c r="BI28" s="821"/>
      <c r="BJ28" s="230"/>
      <c r="BK28" s="230"/>
      <c r="BL28" s="230"/>
      <c r="BM28" s="230"/>
      <c r="BN28" s="230"/>
      <c r="BO28" s="239"/>
      <c r="BP28" s="239"/>
      <c r="BQ28" s="236">
        <v>22</v>
      </c>
      <c r="BR28" s="237"/>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8"/>
    </row>
    <row r="29" spans="1:131" ht="26.25" customHeight="1" x14ac:dyDescent="0.2">
      <c r="A29" s="240">
        <v>2</v>
      </c>
      <c r="B29" s="780" t="s">
        <v>405</v>
      </c>
      <c r="C29" s="781"/>
      <c r="D29" s="781"/>
      <c r="E29" s="781"/>
      <c r="F29" s="781"/>
      <c r="G29" s="781"/>
      <c r="H29" s="781"/>
      <c r="I29" s="781"/>
      <c r="J29" s="781"/>
      <c r="K29" s="781"/>
      <c r="L29" s="781"/>
      <c r="M29" s="781"/>
      <c r="N29" s="781"/>
      <c r="O29" s="781"/>
      <c r="P29" s="782"/>
      <c r="Q29" s="783">
        <v>2509</v>
      </c>
      <c r="R29" s="784"/>
      <c r="S29" s="784"/>
      <c r="T29" s="784"/>
      <c r="U29" s="784"/>
      <c r="V29" s="784">
        <v>2499</v>
      </c>
      <c r="W29" s="784"/>
      <c r="X29" s="784"/>
      <c r="Y29" s="784"/>
      <c r="Z29" s="784"/>
      <c r="AA29" s="784">
        <v>10</v>
      </c>
      <c r="AB29" s="784"/>
      <c r="AC29" s="784"/>
      <c r="AD29" s="784"/>
      <c r="AE29" s="785"/>
      <c r="AF29" s="786">
        <v>10</v>
      </c>
      <c r="AG29" s="787"/>
      <c r="AH29" s="787"/>
      <c r="AI29" s="787"/>
      <c r="AJ29" s="788"/>
      <c r="AK29" s="832">
        <v>414</v>
      </c>
      <c r="AL29" s="836"/>
      <c r="AM29" s="836"/>
      <c r="AN29" s="836"/>
      <c r="AO29" s="836"/>
      <c r="AP29" s="830" t="s">
        <v>574</v>
      </c>
      <c r="AQ29" s="831"/>
      <c r="AR29" s="831"/>
      <c r="AS29" s="831"/>
      <c r="AT29" s="832"/>
      <c r="AU29" s="830" t="s">
        <v>574</v>
      </c>
      <c r="AV29" s="831"/>
      <c r="AW29" s="831"/>
      <c r="AX29" s="831"/>
      <c r="AY29" s="832"/>
      <c r="AZ29" s="833" t="s">
        <v>595</v>
      </c>
      <c r="BA29" s="833"/>
      <c r="BB29" s="833"/>
      <c r="BC29" s="833"/>
      <c r="BD29" s="833"/>
      <c r="BE29" s="834"/>
      <c r="BF29" s="834"/>
      <c r="BG29" s="834"/>
      <c r="BH29" s="834"/>
      <c r="BI29" s="835"/>
      <c r="BJ29" s="230"/>
      <c r="BK29" s="230"/>
      <c r="BL29" s="230"/>
      <c r="BM29" s="230"/>
      <c r="BN29" s="230"/>
      <c r="BO29" s="239"/>
      <c r="BP29" s="239"/>
      <c r="BQ29" s="236">
        <v>23</v>
      </c>
      <c r="BR29" s="237"/>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8"/>
    </row>
    <row r="30" spans="1:131" ht="26.25" customHeight="1" x14ac:dyDescent="0.2">
      <c r="A30" s="240">
        <v>3</v>
      </c>
      <c r="B30" s="780" t="s">
        <v>406</v>
      </c>
      <c r="C30" s="781"/>
      <c r="D30" s="781"/>
      <c r="E30" s="781"/>
      <c r="F30" s="781"/>
      <c r="G30" s="781"/>
      <c r="H30" s="781"/>
      <c r="I30" s="781"/>
      <c r="J30" s="781"/>
      <c r="K30" s="781"/>
      <c r="L30" s="781"/>
      <c r="M30" s="781"/>
      <c r="N30" s="781"/>
      <c r="O30" s="781"/>
      <c r="P30" s="782"/>
      <c r="Q30" s="783">
        <v>555</v>
      </c>
      <c r="R30" s="784"/>
      <c r="S30" s="784"/>
      <c r="T30" s="784"/>
      <c r="U30" s="784"/>
      <c r="V30" s="784">
        <v>544</v>
      </c>
      <c r="W30" s="784"/>
      <c r="X30" s="784"/>
      <c r="Y30" s="784"/>
      <c r="Z30" s="784"/>
      <c r="AA30" s="784">
        <v>11</v>
      </c>
      <c r="AB30" s="784"/>
      <c r="AC30" s="784"/>
      <c r="AD30" s="784"/>
      <c r="AE30" s="785"/>
      <c r="AF30" s="786">
        <v>11</v>
      </c>
      <c r="AG30" s="787"/>
      <c r="AH30" s="787"/>
      <c r="AI30" s="787"/>
      <c r="AJ30" s="788"/>
      <c r="AK30" s="832">
        <v>97</v>
      </c>
      <c r="AL30" s="836"/>
      <c r="AM30" s="836"/>
      <c r="AN30" s="836"/>
      <c r="AO30" s="836"/>
      <c r="AP30" s="830" t="s">
        <v>574</v>
      </c>
      <c r="AQ30" s="831"/>
      <c r="AR30" s="831"/>
      <c r="AS30" s="831"/>
      <c r="AT30" s="832"/>
      <c r="AU30" s="830" t="s">
        <v>574</v>
      </c>
      <c r="AV30" s="831"/>
      <c r="AW30" s="831"/>
      <c r="AX30" s="831"/>
      <c r="AY30" s="832"/>
      <c r="AZ30" s="833" t="s">
        <v>595</v>
      </c>
      <c r="BA30" s="833"/>
      <c r="BB30" s="833"/>
      <c r="BC30" s="833"/>
      <c r="BD30" s="833"/>
      <c r="BE30" s="834"/>
      <c r="BF30" s="834"/>
      <c r="BG30" s="834"/>
      <c r="BH30" s="834"/>
      <c r="BI30" s="835"/>
      <c r="BJ30" s="230"/>
      <c r="BK30" s="230"/>
      <c r="BL30" s="230"/>
      <c r="BM30" s="230"/>
      <c r="BN30" s="230"/>
      <c r="BO30" s="239"/>
      <c r="BP30" s="239"/>
      <c r="BQ30" s="236">
        <v>24</v>
      </c>
      <c r="BR30" s="237"/>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8"/>
    </row>
    <row r="31" spans="1:131" ht="26.25" customHeight="1" x14ac:dyDescent="0.2">
      <c r="A31" s="240">
        <v>4</v>
      </c>
      <c r="B31" s="780" t="s">
        <v>407</v>
      </c>
      <c r="C31" s="781"/>
      <c r="D31" s="781"/>
      <c r="E31" s="781"/>
      <c r="F31" s="781"/>
      <c r="G31" s="781"/>
      <c r="H31" s="781"/>
      <c r="I31" s="781"/>
      <c r="J31" s="781"/>
      <c r="K31" s="781"/>
      <c r="L31" s="781"/>
      <c r="M31" s="781"/>
      <c r="N31" s="781"/>
      <c r="O31" s="781"/>
      <c r="P31" s="782"/>
      <c r="Q31" s="783">
        <v>1095</v>
      </c>
      <c r="R31" s="784"/>
      <c r="S31" s="784"/>
      <c r="T31" s="784"/>
      <c r="U31" s="784"/>
      <c r="V31" s="784">
        <v>1064</v>
      </c>
      <c r="W31" s="784"/>
      <c r="X31" s="784"/>
      <c r="Y31" s="784"/>
      <c r="Z31" s="784"/>
      <c r="AA31" s="784">
        <v>31</v>
      </c>
      <c r="AB31" s="784"/>
      <c r="AC31" s="784"/>
      <c r="AD31" s="784"/>
      <c r="AE31" s="785"/>
      <c r="AF31" s="786">
        <v>98</v>
      </c>
      <c r="AG31" s="787"/>
      <c r="AH31" s="787"/>
      <c r="AI31" s="787"/>
      <c r="AJ31" s="788"/>
      <c r="AK31" s="832">
        <v>268</v>
      </c>
      <c r="AL31" s="836"/>
      <c r="AM31" s="836"/>
      <c r="AN31" s="836"/>
      <c r="AO31" s="836"/>
      <c r="AP31" s="836">
        <v>2236</v>
      </c>
      <c r="AQ31" s="836"/>
      <c r="AR31" s="836"/>
      <c r="AS31" s="836"/>
      <c r="AT31" s="836"/>
      <c r="AU31" s="836">
        <v>1190</v>
      </c>
      <c r="AV31" s="836"/>
      <c r="AW31" s="836"/>
      <c r="AX31" s="836"/>
      <c r="AY31" s="836"/>
      <c r="AZ31" s="830" t="s">
        <v>596</v>
      </c>
      <c r="BA31" s="831"/>
      <c r="BB31" s="831"/>
      <c r="BC31" s="831"/>
      <c r="BD31" s="832"/>
      <c r="BE31" s="834" t="s">
        <v>408</v>
      </c>
      <c r="BF31" s="834"/>
      <c r="BG31" s="834"/>
      <c r="BH31" s="834"/>
      <c r="BI31" s="835"/>
      <c r="BJ31" s="230"/>
      <c r="BK31" s="230"/>
      <c r="BL31" s="230"/>
      <c r="BM31" s="230"/>
      <c r="BN31" s="230"/>
      <c r="BO31" s="239"/>
      <c r="BP31" s="239"/>
      <c r="BQ31" s="236">
        <v>25</v>
      </c>
      <c r="BR31" s="237"/>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8"/>
    </row>
    <row r="32" spans="1:131" ht="26.25" customHeight="1" x14ac:dyDescent="0.2">
      <c r="A32" s="240">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2"/>
      <c r="AL32" s="836"/>
      <c r="AM32" s="836"/>
      <c r="AN32" s="836"/>
      <c r="AO32" s="836"/>
      <c r="AP32" s="836"/>
      <c r="AQ32" s="836"/>
      <c r="AR32" s="836"/>
      <c r="AS32" s="836"/>
      <c r="AT32" s="836"/>
      <c r="AU32" s="836"/>
      <c r="AV32" s="836"/>
      <c r="AW32" s="836"/>
      <c r="AX32" s="836"/>
      <c r="AY32" s="836"/>
      <c r="AZ32" s="833"/>
      <c r="BA32" s="833"/>
      <c r="BB32" s="833"/>
      <c r="BC32" s="833"/>
      <c r="BD32" s="833"/>
      <c r="BE32" s="834"/>
      <c r="BF32" s="834"/>
      <c r="BG32" s="834"/>
      <c r="BH32" s="834"/>
      <c r="BI32" s="835"/>
      <c r="BJ32" s="230"/>
      <c r="BK32" s="230"/>
      <c r="BL32" s="230"/>
      <c r="BM32" s="230"/>
      <c r="BN32" s="230"/>
      <c r="BO32" s="239"/>
      <c r="BP32" s="239"/>
      <c r="BQ32" s="236">
        <v>26</v>
      </c>
      <c r="BR32" s="237"/>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8"/>
    </row>
    <row r="33" spans="1:131" ht="26.25" customHeight="1" x14ac:dyDescent="0.2">
      <c r="A33" s="240">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36"/>
      <c r="AM33" s="836"/>
      <c r="AN33" s="836"/>
      <c r="AO33" s="836"/>
      <c r="AP33" s="836"/>
      <c r="AQ33" s="836"/>
      <c r="AR33" s="836"/>
      <c r="AS33" s="836"/>
      <c r="AT33" s="836"/>
      <c r="AU33" s="836"/>
      <c r="AV33" s="836"/>
      <c r="AW33" s="836"/>
      <c r="AX33" s="836"/>
      <c r="AY33" s="836"/>
      <c r="AZ33" s="833"/>
      <c r="BA33" s="833"/>
      <c r="BB33" s="833"/>
      <c r="BC33" s="833"/>
      <c r="BD33" s="833"/>
      <c r="BE33" s="834"/>
      <c r="BF33" s="834"/>
      <c r="BG33" s="834"/>
      <c r="BH33" s="834"/>
      <c r="BI33" s="835"/>
      <c r="BJ33" s="230"/>
      <c r="BK33" s="230"/>
      <c r="BL33" s="230"/>
      <c r="BM33" s="230"/>
      <c r="BN33" s="230"/>
      <c r="BO33" s="239"/>
      <c r="BP33" s="239"/>
      <c r="BQ33" s="236">
        <v>27</v>
      </c>
      <c r="BR33" s="237"/>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8"/>
    </row>
    <row r="34" spans="1:131" ht="26.25" customHeight="1" x14ac:dyDescent="0.2">
      <c r="A34" s="240">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36"/>
      <c r="AM34" s="836"/>
      <c r="AN34" s="836"/>
      <c r="AO34" s="836"/>
      <c r="AP34" s="836"/>
      <c r="AQ34" s="836"/>
      <c r="AR34" s="836"/>
      <c r="AS34" s="836"/>
      <c r="AT34" s="836"/>
      <c r="AU34" s="836"/>
      <c r="AV34" s="836"/>
      <c r="AW34" s="836"/>
      <c r="AX34" s="836"/>
      <c r="AY34" s="836"/>
      <c r="AZ34" s="833"/>
      <c r="BA34" s="833"/>
      <c r="BB34" s="833"/>
      <c r="BC34" s="833"/>
      <c r="BD34" s="833"/>
      <c r="BE34" s="834"/>
      <c r="BF34" s="834"/>
      <c r="BG34" s="834"/>
      <c r="BH34" s="834"/>
      <c r="BI34" s="835"/>
      <c r="BJ34" s="230"/>
      <c r="BK34" s="230"/>
      <c r="BL34" s="230"/>
      <c r="BM34" s="230"/>
      <c r="BN34" s="230"/>
      <c r="BO34" s="239"/>
      <c r="BP34" s="239"/>
      <c r="BQ34" s="236">
        <v>28</v>
      </c>
      <c r="BR34" s="237"/>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8"/>
    </row>
    <row r="35" spans="1:131" ht="26.25" customHeight="1" x14ac:dyDescent="0.2">
      <c r="A35" s="240">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36"/>
      <c r="AM35" s="836"/>
      <c r="AN35" s="836"/>
      <c r="AO35" s="836"/>
      <c r="AP35" s="836"/>
      <c r="AQ35" s="836"/>
      <c r="AR35" s="836"/>
      <c r="AS35" s="836"/>
      <c r="AT35" s="836"/>
      <c r="AU35" s="836"/>
      <c r="AV35" s="836"/>
      <c r="AW35" s="836"/>
      <c r="AX35" s="836"/>
      <c r="AY35" s="836"/>
      <c r="AZ35" s="833"/>
      <c r="BA35" s="833"/>
      <c r="BB35" s="833"/>
      <c r="BC35" s="833"/>
      <c r="BD35" s="833"/>
      <c r="BE35" s="834"/>
      <c r="BF35" s="834"/>
      <c r="BG35" s="834"/>
      <c r="BH35" s="834"/>
      <c r="BI35" s="835"/>
      <c r="BJ35" s="230"/>
      <c r="BK35" s="230"/>
      <c r="BL35" s="230"/>
      <c r="BM35" s="230"/>
      <c r="BN35" s="230"/>
      <c r="BO35" s="239"/>
      <c r="BP35" s="239"/>
      <c r="BQ35" s="236">
        <v>29</v>
      </c>
      <c r="BR35" s="237"/>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8"/>
    </row>
    <row r="36" spans="1:131" ht="26.25" customHeight="1" x14ac:dyDescent="0.2">
      <c r="A36" s="240">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36"/>
      <c r="AM36" s="836"/>
      <c r="AN36" s="836"/>
      <c r="AO36" s="836"/>
      <c r="AP36" s="836"/>
      <c r="AQ36" s="836"/>
      <c r="AR36" s="836"/>
      <c r="AS36" s="836"/>
      <c r="AT36" s="836"/>
      <c r="AU36" s="836"/>
      <c r="AV36" s="836"/>
      <c r="AW36" s="836"/>
      <c r="AX36" s="836"/>
      <c r="AY36" s="836"/>
      <c r="AZ36" s="833"/>
      <c r="BA36" s="833"/>
      <c r="BB36" s="833"/>
      <c r="BC36" s="833"/>
      <c r="BD36" s="833"/>
      <c r="BE36" s="834"/>
      <c r="BF36" s="834"/>
      <c r="BG36" s="834"/>
      <c r="BH36" s="834"/>
      <c r="BI36" s="835"/>
      <c r="BJ36" s="230"/>
      <c r="BK36" s="230"/>
      <c r="BL36" s="230"/>
      <c r="BM36" s="230"/>
      <c r="BN36" s="230"/>
      <c r="BO36" s="239"/>
      <c r="BP36" s="239"/>
      <c r="BQ36" s="236">
        <v>30</v>
      </c>
      <c r="BR36" s="237"/>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8"/>
    </row>
    <row r="37" spans="1:131" ht="26.25" customHeight="1" x14ac:dyDescent="0.2">
      <c r="A37" s="240">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36"/>
      <c r="AM37" s="836"/>
      <c r="AN37" s="836"/>
      <c r="AO37" s="836"/>
      <c r="AP37" s="836"/>
      <c r="AQ37" s="836"/>
      <c r="AR37" s="836"/>
      <c r="AS37" s="836"/>
      <c r="AT37" s="836"/>
      <c r="AU37" s="836"/>
      <c r="AV37" s="836"/>
      <c r="AW37" s="836"/>
      <c r="AX37" s="836"/>
      <c r="AY37" s="836"/>
      <c r="AZ37" s="833"/>
      <c r="BA37" s="833"/>
      <c r="BB37" s="833"/>
      <c r="BC37" s="833"/>
      <c r="BD37" s="833"/>
      <c r="BE37" s="834"/>
      <c r="BF37" s="834"/>
      <c r="BG37" s="834"/>
      <c r="BH37" s="834"/>
      <c r="BI37" s="835"/>
      <c r="BJ37" s="230"/>
      <c r="BK37" s="230"/>
      <c r="BL37" s="230"/>
      <c r="BM37" s="230"/>
      <c r="BN37" s="230"/>
      <c r="BO37" s="239"/>
      <c r="BP37" s="239"/>
      <c r="BQ37" s="236">
        <v>31</v>
      </c>
      <c r="BR37" s="237"/>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8"/>
    </row>
    <row r="38" spans="1:131" ht="26.25" customHeight="1" x14ac:dyDescent="0.2">
      <c r="A38" s="240">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36"/>
      <c r="AM38" s="836"/>
      <c r="AN38" s="836"/>
      <c r="AO38" s="836"/>
      <c r="AP38" s="836"/>
      <c r="AQ38" s="836"/>
      <c r="AR38" s="836"/>
      <c r="AS38" s="836"/>
      <c r="AT38" s="836"/>
      <c r="AU38" s="836"/>
      <c r="AV38" s="836"/>
      <c r="AW38" s="836"/>
      <c r="AX38" s="836"/>
      <c r="AY38" s="836"/>
      <c r="AZ38" s="833"/>
      <c r="BA38" s="833"/>
      <c r="BB38" s="833"/>
      <c r="BC38" s="833"/>
      <c r="BD38" s="833"/>
      <c r="BE38" s="834"/>
      <c r="BF38" s="834"/>
      <c r="BG38" s="834"/>
      <c r="BH38" s="834"/>
      <c r="BI38" s="835"/>
      <c r="BJ38" s="230"/>
      <c r="BK38" s="230"/>
      <c r="BL38" s="230"/>
      <c r="BM38" s="230"/>
      <c r="BN38" s="230"/>
      <c r="BO38" s="239"/>
      <c r="BP38" s="239"/>
      <c r="BQ38" s="236">
        <v>32</v>
      </c>
      <c r="BR38" s="237"/>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8"/>
    </row>
    <row r="39" spans="1:131" ht="26.25" customHeight="1" x14ac:dyDescent="0.2">
      <c r="A39" s="240">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36"/>
      <c r="AM39" s="836"/>
      <c r="AN39" s="836"/>
      <c r="AO39" s="836"/>
      <c r="AP39" s="836"/>
      <c r="AQ39" s="836"/>
      <c r="AR39" s="836"/>
      <c r="AS39" s="836"/>
      <c r="AT39" s="836"/>
      <c r="AU39" s="836"/>
      <c r="AV39" s="836"/>
      <c r="AW39" s="836"/>
      <c r="AX39" s="836"/>
      <c r="AY39" s="836"/>
      <c r="AZ39" s="833"/>
      <c r="BA39" s="833"/>
      <c r="BB39" s="833"/>
      <c r="BC39" s="833"/>
      <c r="BD39" s="833"/>
      <c r="BE39" s="834"/>
      <c r="BF39" s="834"/>
      <c r="BG39" s="834"/>
      <c r="BH39" s="834"/>
      <c r="BI39" s="835"/>
      <c r="BJ39" s="230"/>
      <c r="BK39" s="230"/>
      <c r="BL39" s="230"/>
      <c r="BM39" s="230"/>
      <c r="BN39" s="230"/>
      <c r="BO39" s="239"/>
      <c r="BP39" s="239"/>
      <c r="BQ39" s="236">
        <v>33</v>
      </c>
      <c r="BR39" s="237"/>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8"/>
    </row>
    <row r="40" spans="1:131" ht="26.25" customHeight="1" x14ac:dyDescent="0.2">
      <c r="A40" s="236">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36"/>
      <c r="AM40" s="836"/>
      <c r="AN40" s="836"/>
      <c r="AO40" s="836"/>
      <c r="AP40" s="836"/>
      <c r="AQ40" s="836"/>
      <c r="AR40" s="836"/>
      <c r="AS40" s="836"/>
      <c r="AT40" s="836"/>
      <c r="AU40" s="836"/>
      <c r="AV40" s="836"/>
      <c r="AW40" s="836"/>
      <c r="AX40" s="836"/>
      <c r="AY40" s="836"/>
      <c r="AZ40" s="833"/>
      <c r="BA40" s="833"/>
      <c r="BB40" s="833"/>
      <c r="BC40" s="833"/>
      <c r="BD40" s="833"/>
      <c r="BE40" s="834"/>
      <c r="BF40" s="834"/>
      <c r="BG40" s="834"/>
      <c r="BH40" s="834"/>
      <c r="BI40" s="835"/>
      <c r="BJ40" s="230"/>
      <c r="BK40" s="230"/>
      <c r="BL40" s="230"/>
      <c r="BM40" s="230"/>
      <c r="BN40" s="230"/>
      <c r="BO40" s="239"/>
      <c r="BP40" s="239"/>
      <c r="BQ40" s="236">
        <v>34</v>
      </c>
      <c r="BR40" s="237"/>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8"/>
    </row>
    <row r="41" spans="1:131" ht="26.25" customHeight="1" x14ac:dyDescent="0.2">
      <c r="A41" s="236">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36"/>
      <c r="AM41" s="836"/>
      <c r="AN41" s="836"/>
      <c r="AO41" s="836"/>
      <c r="AP41" s="836"/>
      <c r="AQ41" s="836"/>
      <c r="AR41" s="836"/>
      <c r="AS41" s="836"/>
      <c r="AT41" s="836"/>
      <c r="AU41" s="836"/>
      <c r="AV41" s="836"/>
      <c r="AW41" s="836"/>
      <c r="AX41" s="836"/>
      <c r="AY41" s="836"/>
      <c r="AZ41" s="833"/>
      <c r="BA41" s="833"/>
      <c r="BB41" s="833"/>
      <c r="BC41" s="833"/>
      <c r="BD41" s="833"/>
      <c r="BE41" s="834"/>
      <c r="BF41" s="834"/>
      <c r="BG41" s="834"/>
      <c r="BH41" s="834"/>
      <c r="BI41" s="835"/>
      <c r="BJ41" s="230"/>
      <c r="BK41" s="230"/>
      <c r="BL41" s="230"/>
      <c r="BM41" s="230"/>
      <c r="BN41" s="230"/>
      <c r="BO41" s="239"/>
      <c r="BP41" s="239"/>
      <c r="BQ41" s="236">
        <v>35</v>
      </c>
      <c r="BR41" s="237"/>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8"/>
    </row>
    <row r="42" spans="1:131" ht="26.25" customHeight="1" x14ac:dyDescent="0.2">
      <c r="A42" s="236">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36"/>
      <c r="AM42" s="836"/>
      <c r="AN42" s="836"/>
      <c r="AO42" s="836"/>
      <c r="AP42" s="836"/>
      <c r="AQ42" s="836"/>
      <c r="AR42" s="836"/>
      <c r="AS42" s="836"/>
      <c r="AT42" s="836"/>
      <c r="AU42" s="836"/>
      <c r="AV42" s="836"/>
      <c r="AW42" s="836"/>
      <c r="AX42" s="836"/>
      <c r="AY42" s="836"/>
      <c r="AZ42" s="833"/>
      <c r="BA42" s="833"/>
      <c r="BB42" s="833"/>
      <c r="BC42" s="833"/>
      <c r="BD42" s="833"/>
      <c r="BE42" s="834"/>
      <c r="BF42" s="834"/>
      <c r="BG42" s="834"/>
      <c r="BH42" s="834"/>
      <c r="BI42" s="835"/>
      <c r="BJ42" s="230"/>
      <c r="BK42" s="230"/>
      <c r="BL42" s="230"/>
      <c r="BM42" s="230"/>
      <c r="BN42" s="230"/>
      <c r="BO42" s="239"/>
      <c r="BP42" s="239"/>
      <c r="BQ42" s="236">
        <v>36</v>
      </c>
      <c r="BR42" s="237"/>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8"/>
    </row>
    <row r="43" spans="1:131" ht="26.25" customHeight="1" x14ac:dyDescent="0.2">
      <c r="A43" s="236">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36"/>
      <c r="AM43" s="836"/>
      <c r="AN43" s="836"/>
      <c r="AO43" s="836"/>
      <c r="AP43" s="836"/>
      <c r="AQ43" s="836"/>
      <c r="AR43" s="836"/>
      <c r="AS43" s="836"/>
      <c r="AT43" s="836"/>
      <c r="AU43" s="836"/>
      <c r="AV43" s="836"/>
      <c r="AW43" s="836"/>
      <c r="AX43" s="836"/>
      <c r="AY43" s="836"/>
      <c r="AZ43" s="833"/>
      <c r="BA43" s="833"/>
      <c r="BB43" s="833"/>
      <c r="BC43" s="833"/>
      <c r="BD43" s="833"/>
      <c r="BE43" s="834"/>
      <c r="BF43" s="834"/>
      <c r="BG43" s="834"/>
      <c r="BH43" s="834"/>
      <c r="BI43" s="835"/>
      <c r="BJ43" s="230"/>
      <c r="BK43" s="230"/>
      <c r="BL43" s="230"/>
      <c r="BM43" s="230"/>
      <c r="BN43" s="230"/>
      <c r="BO43" s="239"/>
      <c r="BP43" s="239"/>
      <c r="BQ43" s="236">
        <v>37</v>
      </c>
      <c r="BR43" s="237"/>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8"/>
    </row>
    <row r="44" spans="1:131" ht="26.25" customHeight="1" x14ac:dyDescent="0.2">
      <c r="A44" s="236">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36"/>
      <c r="AM44" s="836"/>
      <c r="AN44" s="836"/>
      <c r="AO44" s="836"/>
      <c r="AP44" s="836"/>
      <c r="AQ44" s="836"/>
      <c r="AR44" s="836"/>
      <c r="AS44" s="836"/>
      <c r="AT44" s="836"/>
      <c r="AU44" s="836"/>
      <c r="AV44" s="836"/>
      <c r="AW44" s="836"/>
      <c r="AX44" s="836"/>
      <c r="AY44" s="836"/>
      <c r="AZ44" s="833"/>
      <c r="BA44" s="833"/>
      <c r="BB44" s="833"/>
      <c r="BC44" s="833"/>
      <c r="BD44" s="833"/>
      <c r="BE44" s="834"/>
      <c r="BF44" s="834"/>
      <c r="BG44" s="834"/>
      <c r="BH44" s="834"/>
      <c r="BI44" s="835"/>
      <c r="BJ44" s="230"/>
      <c r="BK44" s="230"/>
      <c r="BL44" s="230"/>
      <c r="BM44" s="230"/>
      <c r="BN44" s="230"/>
      <c r="BO44" s="239"/>
      <c r="BP44" s="239"/>
      <c r="BQ44" s="236">
        <v>38</v>
      </c>
      <c r="BR44" s="237"/>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8"/>
    </row>
    <row r="45" spans="1:131" ht="26.25" customHeight="1" x14ac:dyDescent="0.2">
      <c r="A45" s="236">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36"/>
      <c r="AM45" s="836"/>
      <c r="AN45" s="836"/>
      <c r="AO45" s="836"/>
      <c r="AP45" s="836"/>
      <c r="AQ45" s="836"/>
      <c r="AR45" s="836"/>
      <c r="AS45" s="836"/>
      <c r="AT45" s="836"/>
      <c r="AU45" s="836"/>
      <c r="AV45" s="836"/>
      <c r="AW45" s="836"/>
      <c r="AX45" s="836"/>
      <c r="AY45" s="836"/>
      <c r="AZ45" s="833"/>
      <c r="BA45" s="833"/>
      <c r="BB45" s="833"/>
      <c r="BC45" s="833"/>
      <c r="BD45" s="833"/>
      <c r="BE45" s="834"/>
      <c r="BF45" s="834"/>
      <c r="BG45" s="834"/>
      <c r="BH45" s="834"/>
      <c r="BI45" s="835"/>
      <c r="BJ45" s="230"/>
      <c r="BK45" s="230"/>
      <c r="BL45" s="230"/>
      <c r="BM45" s="230"/>
      <c r="BN45" s="230"/>
      <c r="BO45" s="239"/>
      <c r="BP45" s="239"/>
      <c r="BQ45" s="236">
        <v>39</v>
      </c>
      <c r="BR45" s="237"/>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8"/>
    </row>
    <row r="46" spans="1:131" ht="26.25" customHeight="1" x14ac:dyDescent="0.2">
      <c r="A46" s="236">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36"/>
      <c r="AM46" s="836"/>
      <c r="AN46" s="836"/>
      <c r="AO46" s="836"/>
      <c r="AP46" s="836"/>
      <c r="AQ46" s="836"/>
      <c r="AR46" s="836"/>
      <c r="AS46" s="836"/>
      <c r="AT46" s="836"/>
      <c r="AU46" s="836"/>
      <c r="AV46" s="836"/>
      <c r="AW46" s="836"/>
      <c r="AX46" s="836"/>
      <c r="AY46" s="836"/>
      <c r="AZ46" s="833"/>
      <c r="BA46" s="833"/>
      <c r="BB46" s="833"/>
      <c r="BC46" s="833"/>
      <c r="BD46" s="833"/>
      <c r="BE46" s="834"/>
      <c r="BF46" s="834"/>
      <c r="BG46" s="834"/>
      <c r="BH46" s="834"/>
      <c r="BI46" s="835"/>
      <c r="BJ46" s="230"/>
      <c r="BK46" s="230"/>
      <c r="BL46" s="230"/>
      <c r="BM46" s="230"/>
      <c r="BN46" s="230"/>
      <c r="BO46" s="239"/>
      <c r="BP46" s="239"/>
      <c r="BQ46" s="236">
        <v>40</v>
      </c>
      <c r="BR46" s="237"/>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8"/>
    </row>
    <row r="47" spans="1:131" ht="26.25" customHeight="1" x14ac:dyDescent="0.2">
      <c r="A47" s="236">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36"/>
      <c r="AM47" s="836"/>
      <c r="AN47" s="836"/>
      <c r="AO47" s="836"/>
      <c r="AP47" s="836"/>
      <c r="AQ47" s="836"/>
      <c r="AR47" s="836"/>
      <c r="AS47" s="836"/>
      <c r="AT47" s="836"/>
      <c r="AU47" s="836"/>
      <c r="AV47" s="836"/>
      <c r="AW47" s="836"/>
      <c r="AX47" s="836"/>
      <c r="AY47" s="836"/>
      <c r="AZ47" s="833"/>
      <c r="BA47" s="833"/>
      <c r="BB47" s="833"/>
      <c r="BC47" s="833"/>
      <c r="BD47" s="833"/>
      <c r="BE47" s="834"/>
      <c r="BF47" s="834"/>
      <c r="BG47" s="834"/>
      <c r="BH47" s="834"/>
      <c r="BI47" s="835"/>
      <c r="BJ47" s="230"/>
      <c r="BK47" s="230"/>
      <c r="BL47" s="230"/>
      <c r="BM47" s="230"/>
      <c r="BN47" s="230"/>
      <c r="BO47" s="239"/>
      <c r="BP47" s="239"/>
      <c r="BQ47" s="236">
        <v>41</v>
      </c>
      <c r="BR47" s="237"/>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8"/>
    </row>
    <row r="48" spans="1:131" ht="26.25" customHeight="1" x14ac:dyDescent="0.2">
      <c r="A48" s="236">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36"/>
      <c r="AM48" s="836"/>
      <c r="AN48" s="836"/>
      <c r="AO48" s="836"/>
      <c r="AP48" s="836"/>
      <c r="AQ48" s="836"/>
      <c r="AR48" s="836"/>
      <c r="AS48" s="836"/>
      <c r="AT48" s="836"/>
      <c r="AU48" s="836"/>
      <c r="AV48" s="836"/>
      <c r="AW48" s="836"/>
      <c r="AX48" s="836"/>
      <c r="AY48" s="836"/>
      <c r="AZ48" s="833"/>
      <c r="BA48" s="833"/>
      <c r="BB48" s="833"/>
      <c r="BC48" s="833"/>
      <c r="BD48" s="833"/>
      <c r="BE48" s="834"/>
      <c r="BF48" s="834"/>
      <c r="BG48" s="834"/>
      <c r="BH48" s="834"/>
      <c r="BI48" s="835"/>
      <c r="BJ48" s="230"/>
      <c r="BK48" s="230"/>
      <c r="BL48" s="230"/>
      <c r="BM48" s="230"/>
      <c r="BN48" s="230"/>
      <c r="BO48" s="239"/>
      <c r="BP48" s="239"/>
      <c r="BQ48" s="236">
        <v>42</v>
      </c>
      <c r="BR48" s="237"/>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8"/>
    </row>
    <row r="49" spans="1:131" ht="26.25" customHeight="1" x14ac:dyDescent="0.2">
      <c r="A49" s="236">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36"/>
      <c r="AM49" s="836"/>
      <c r="AN49" s="836"/>
      <c r="AO49" s="836"/>
      <c r="AP49" s="836"/>
      <c r="AQ49" s="836"/>
      <c r="AR49" s="836"/>
      <c r="AS49" s="836"/>
      <c r="AT49" s="836"/>
      <c r="AU49" s="836"/>
      <c r="AV49" s="836"/>
      <c r="AW49" s="836"/>
      <c r="AX49" s="836"/>
      <c r="AY49" s="836"/>
      <c r="AZ49" s="833"/>
      <c r="BA49" s="833"/>
      <c r="BB49" s="833"/>
      <c r="BC49" s="833"/>
      <c r="BD49" s="833"/>
      <c r="BE49" s="834"/>
      <c r="BF49" s="834"/>
      <c r="BG49" s="834"/>
      <c r="BH49" s="834"/>
      <c r="BI49" s="835"/>
      <c r="BJ49" s="230"/>
      <c r="BK49" s="230"/>
      <c r="BL49" s="230"/>
      <c r="BM49" s="230"/>
      <c r="BN49" s="230"/>
      <c r="BO49" s="239"/>
      <c r="BP49" s="239"/>
      <c r="BQ49" s="236">
        <v>43</v>
      </c>
      <c r="BR49" s="237"/>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8"/>
    </row>
    <row r="50" spans="1:131" ht="26.25" customHeight="1" x14ac:dyDescent="0.2">
      <c r="A50" s="236">
        <v>23</v>
      </c>
      <c r="B50" s="780"/>
      <c r="C50" s="781"/>
      <c r="D50" s="781"/>
      <c r="E50" s="781"/>
      <c r="F50" s="781"/>
      <c r="G50" s="781"/>
      <c r="H50" s="781"/>
      <c r="I50" s="781"/>
      <c r="J50" s="781"/>
      <c r="K50" s="781"/>
      <c r="L50" s="781"/>
      <c r="M50" s="781"/>
      <c r="N50" s="781"/>
      <c r="O50" s="781"/>
      <c r="P50" s="782"/>
      <c r="Q50" s="837"/>
      <c r="R50" s="838"/>
      <c r="S50" s="838"/>
      <c r="T50" s="838"/>
      <c r="U50" s="838"/>
      <c r="V50" s="838"/>
      <c r="W50" s="838"/>
      <c r="X50" s="838"/>
      <c r="Y50" s="838"/>
      <c r="Z50" s="838"/>
      <c r="AA50" s="838"/>
      <c r="AB50" s="838"/>
      <c r="AC50" s="838"/>
      <c r="AD50" s="838"/>
      <c r="AE50" s="839"/>
      <c r="AF50" s="786"/>
      <c r="AG50" s="787"/>
      <c r="AH50" s="787"/>
      <c r="AI50" s="787"/>
      <c r="AJ50" s="788"/>
      <c r="AK50" s="841"/>
      <c r="AL50" s="838"/>
      <c r="AM50" s="838"/>
      <c r="AN50" s="838"/>
      <c r="AO50" s="838"/>
      <c r="AP50" s="838"/>
      <c r="AQ50" s="838"/>
      <c r="AR50" s="838"/>
      <c r="AS50" s="838"/>
      <c r="AT50" s="838"/>
      <c r="AU50" s="838"/>
      <c r="AV50" s="838"/>
      <c r="AW50" s="838"/>
      <c r="AX50" s="838"/>
      <c r="AY50" s="838"/>
      <c r="AZ50" s="840"/>
      <c r="BA50" s="840"/>
      <c r="BB50" s="840"/>
      <c r="BC50" s="840"/>
      <c r="BD50" s="840"/>
      <c r="BE50" s="834"/>
      <c r="BF50" s="834"/>
      <c r="BG50" s="834"/>
      <c r="BH50" s="834"/>
      <c r="BI50" s="835"/>
      <c r="BJ50" s="230"/>
      <c r="BK50" s="230"/>
      <c r="BL50" s="230"/>
      <c r="BM50" s="230"/>
      <c r="BN50" s="230"/>
      <c r="BO50" s="239"/>
      <c r="BP50" s="239"/>
      <c r="BQ50" s="236">
        <v>44</v>
      </c>
      <c r="BR50" s="237"/>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8"/>
    </row>
    <row r="51" spans="1:131" ht="26.25" customHeight="1" x14ac:dyDescent="0.2">
      <c r="A51" s="236">
        <v>24</v>
      </c>
      <c r="B51" s="780"/>
      <c r="C51" s="781"/>
      <c r="D51" s="781"/>
      <c r="E51" s="781"/>
      <c r="F51" s="781"/>
      <c r="G51" s="781"/>
      <c r="H51" s="781"/>
      <c r="I51" s="781"/>
      <c r="J51" s="781"/>
      <c r="K51" s="781"/>
      <c r="L51" s="781"/>
      <c r="M51" s="781"/>
      <c r="N51" s="781"/>
      <c r="O51" s="781"/>
      <c r="P51" s="782"/>
      <c r="Q51" s="837"/>
      <c r="R51" s="838"/>
      <c r="S51" s="838"/>
      <c r="T51" s="838"/>
      <c r="U51" s="838"/>
      <c r="V51" s="838"/>
      <c r="W51" s="838"/>
      <c r="X51" s="838"/>
      <c r="Y51" s="838"/>
      <c r="Z51" s="838"/>
      <c r="AA51" s="838"/>
      <c r="AB51" s="838"/>
      <c r="AC51" s="838"/>
      <c r="AD51" s="838"/>
      <c r="AE51" s="839"/>
      <c r="AF51" s="786"/>
      <c r="AG51" s="787"/>
      <c r="AH51" s="787"/>
      <c r="AI51" s="787"/>
      <c r="AJ51" s="788"/>
      <c r="AK51" s="841"/>
      <c r="AL51" s="838"/>
      <c r="AM51" s="838"/>
      <c r="AN51" s="838"/>
      <c r="AO51" s="838"/>
      <c r="AP51" s="838"/>
      <c r="AQ51" s="838"/>
      <c r="AR51" s="838"/>
      <c r="AS51" s="838"/>
      <c r="AT51" s="838"/>
      <c r="AU51" s="838"/>
      <c r="AV51" s="838"/>
      <c r="AW51" s="838"/>
      <c r="AX51" s="838"/>
      <c r="AY51" s="838"/>
      <c r="AZ51" s="840"/>
      <c r="BA51" s="840"/>
      <c r="BB51" s="840"/>
      <c r="BC51" s="840"/>
      <c r="BD51" s="840"/>
      <c r="BE51" s="834"/>
      <c r="BF51" s="834"/>
      <c r="BG51" s="834"/>
      <c r="BH51" s="834"/>
      <c r="BI51" s="835"/>
      <c r="BJ51" s="230"/>
      <c r="BK51" s="230"/>
      <c r="BL51" s="230"/>
      <c r="BM51" s="230"/>
      <c r="BN51" s="230"/>
      <c r="BO51" s="239"/>
      <c r="BP51" s="239"/>
      <c r="BQ51" s="236">
        <v>45</v>
      </c>
      <c r="BR51" s="237"/>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8"/>
    </row>
    <row r="52" spans="1:131" ht="26.25" customHeight="1" x14ac:dyDescent="0.2">
      <c r="A52" s="236">
        <v>25</v>
      </c>
      <c r="B52" s="780"/>
      <c r="C52" s="781"/>
      <c r="D52" s="781"/>
      <c r="E52" s="781"/>
      <c r="F52" s="781"/>
      <c r="G52" s="781"/>
      <c r="H52" s="781"/>
      <c r="I52" s="781"/>
      <c r="J52" s="781"/>
      <c r="K52" s="781"/>
      <c r="L52" s="781"/>
      <c r="M52" s="781"/>
      <c r="N52" s="781"/>
      <c r="O52" s="781"/>
      <c r="P52" s="782"/>
      <c r="Q52" s="837"/>
      <c r="R52" s="838"/>
      <c r="S52" s="838"/>
      <c r="T52" s="838"/>
      <c r="U52" s="838"/>
      <c r="V52" s="838"/>
      <c r="W52" s="838"/>
      <c r="X52" s="838"/>
      <c r="Y52" s="838"/>
      <c r="Z52" s="838"/>
      <c r="AA52" s="838"/>
      <c r="AB52" s="838"/>
      <c r="AC52" s="838"/>
      <c r="AD52" s="838"/>
      <c r="AE52" s="839"/>
      <c r="AF52" s="786"/>
      <c r="AG52" s="787"/>
      <c r="AH52" s="787"/>
      <c r="AI52" s="787"/>
      <c r="AJ52" s="788"/>
      <c r="AK52" s="841"/>
      <c r="AL52" s="838"/>
      <c r="AM52" s="838"/>
      <c r="AN52" s="838"/>
      <c r="AO52" s="838"/>
      <c r="AP52" s="838"/>
      <c r="AQ52" s="838"/>
      <c r="AR52" s="838"/>
      <c r="AS52" s="838"/>
      <c r="AT52" s="838"/>
      <c r="AU52" s="838"/>
      <c r="AV52" s="838"/>
      <c r="AW52" s="838"/>
      <c r="AX52" s="838"/>
      <c r="AY52" s="838"/>
      <c r="AZ52" s="840"/>
      <c r="BA52" s="840"/>
      <c r="BB52" s="840"/>
      <c r="BC52" s="840"/>
      <c r="BD52" s="840"/>
      <c r="BE52" s="834"/>
      <c r="BF52" s="834"/>
      <c r="BG52" s="834"/>
      <c r="BH52" s="834"/>
      <c r="BI52" s="835"/>
      <c r="BJ52" s="230"/>
      <c r="BK52" s="230"/>
      <c r="BL52" s="230"/>
      <c r="BM52" s="230"/>
      <c r="BN52" s="230"/>
      <c r="BO52" s="239"/>
      <c r="BP52" s="239"/>
      <c r="BQ52" s="236">
        <v>46</v>
      </c>
      <c r="BR52" s="237"/>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8"/>
    </row>
    <row r="53" spans="1:131" ht="26.25" customHeight="1" x14ac:dyDescent="0.2">
      <c r="A53" s="236">
        <v>26</v>
      </c>
      <c r="B53" s="780"/>
      <c r="C53" s="781"/>
      <c r="D53" s="781"/>
      <c r="E53" s="781"/>
      <c r="F53" s="781"/>
      <c r="G53" s="781"/>
      <c r="H53" s="781"/>
      <c r="I53" s="781"/>
      <c r="J53" s="781"/>
      <c r="K53" s="781"/>
      <c r="L53" s="781"/>
      <c r="M53" s="781"/>
      <c r="N53" s="781"/>
      <c r="O53" s="781"/>
      <c r="P53" s="782"/>
      <c r="Q53" s="837"/>
      <c r="R53" s="838"/>
      <c r="S53" s="838"/>
      <c r="T53" s="838"/>
      <c r="U53" s="838"/>
      <c r="V53" s="838"/>
      <c r="W53" s="838"/>
      <c r="X53" s="838"/>
      <c r="Y53" s="838"/>
      <c r="Z53" s="838"/>
      <c r="AA53" s="838"/>
      <c r="AB53" s="838"/>
      <c r="AC53" s="838"/>
      <c r="AD53" s="838"/>
      <c r="AE53" s="839"/>
      <c r="AF53" s="786"/>
      <c r="AG53" s="787"/>
      <c r="AH53" s="787"/>
      <c r="AI53" s="787"/>
      <c r="AJ53" s="788"/>
      <c r="AK53" s="841"/>
      <c r="AL53" s="838"/>
      <c r="AM53" s="838"/>
      <c r="AN53" s="838"/>
      <c r="AO53" s="838"/>
      <c r="AP53" s="838"/>
      <c r="AQ53" s="838"/>
      <c r="AR53" s="838"/>
      <c r="AS53" s="838"/>
      <c r="AT53" s="838"/>
      <c r="AU53" s="838"/>
      <c r="AV53" s="838"/>
      <c r="AW53" s="838"/>
      <c r="AX53" s="838"/>
      <c r="AY53" s="838"/>
      <c r="AZ53" s="840"/>
      <c r="BA53" s="840"/>
      <c r="BB53" s="840"/>
      <c r="BC53" s="840"/>
      <c r="BD53" s="840"/>
      <c r="BE53" s="834"/>
      <c r="BF53" s="834"/>
      <c r="BG53" s="834"/>
      <c r="BH53" s="834"/>
      <c r="BI53" s="835"/>
      <c r="BJ53" s="230"/>
      <c r="BK53" s="230"/>
      <c r="BL53" s="230"/>
      <c r="BM53" s="230"/>
      <c r="BN53" s="230"/>
      <c r="BO53" s="239"/>
      <c r="BP53" s="239"/>
      <c r="BQ53" s="236">
        <v>47</v>
      </c>
      <c r="BR53" s="237"/>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8"/>
    </row>
    <row r="54" spans="1:131" ht="26.25" customHeight="1" x14ac:dyDescent="0.2">
      <c r="A54" s="236">
        <v>27</v>
      </c>
      <c r="B54" s="780"/>
      <c r="C54" s="781"/>
      <c r="D54" s="781"/>
      <c r="E54" s="781"/>
      <c r="F54" s="781"/>
      <c r="G54" s="781"/>
      <c r="H54" s="781"/>
      <c r="I54" s="781"/>
      <c r="J54" s="781"/>
      <c r="K54" s="781"/>
      <c r="L54" s="781"/>
      <c r="M54" s="781"/>
      <c r="N54" s="781"/>
      <c r="O54" s="781"/>
      <c r="P54" s="782"/>
      <c r="Q54" s="837"/>
      <c r="R54" s="838"/>
      <c r="S54" s="838"/>
      <c r="T54" s="838"/>
      <c r="U54" s="838"/>
      <c r="V54" s="838"/>
      <c r="W54" s="838"/>
      <c r="X54" s="838"/>
      <c r="Y54" s="838"/>
      <c r="Z54" s="838"/>
      <c r="AA54" s="838"/>
      <c r="AB54" s="838"/>
      <c r="AC54" s="838"/>
      <c r="AD54" s="838"/>
      <c r="AE54" s="839"/>
      <c r="AF54" s="786"/>
      <c r="AG54" s="787"/>
      <c r="AH54" s="787"/>
      <c r="AI54" s="787"/>
      <c r="AJ54" s="788"/>
      <c r="AK54" s="841"/>
      <c r="AL54" s="838"/>
      <c r="AM54" s="838"/>
      <c r="AN54" s="838"/>
      <c r="AO54" s="838"/>
      <c r="AP54" s="838"/>
      <c r="AQ54" s="838"/>
      <c r="AR54" s="838"/>
      <c r="AS54" s="838"/>
      <c r="AT54" s="838"/>
      <c r="AU54" s="838"/>
      <c r="AV54" s="838"/>
      <c r="AW54" s="838"/>
      <c r="AX54" s="838"/>
      <c r="AY54" s="838"/>
      <c r="AZ54" s="840"/>
      <c r="BA54" s="840"/>
      <c r="BB54" s="840"/>
      <c r="BC54" s="840"/>
      <c r="BD54" s="840"/>
      <c r="BE54" s="834"/>
      <c r="BF54" s="834"/>
      <c r="BG54" s="834"/>
      <c r="BH54" s="834"/>
      <c r="BI54" s="835"/>
      <c r="BJ54" s="230"/>
      <c r="BK54" s="230"/>
      <c r="BL54" s="230"/>
      <c r="BM54" s="230"/>
      <c r="BN54" s="230"/>
      <c r="BO54" s="239"/>
      <c r="BP54" s="239"/>
      <c r="BQ54" s="236">
        <v>48</v>
      </c>
      <c r="BR54" s="237"/>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8"/>
    </row>
    <row r="55" spans="1:131" ht="26.25" customHeight="1" x14ac:dyDescent="0.2">
      <c r="A55" s="236">
        <v>28</v>
      </c>
      <c r="B55" s="780"/>
      <c r="C55" s="781"/>
      <c r="D55" s="781"/>
      <c r="E55" s="781"/>
      <c r="F55" s="781"/>
      <c r="G55" s="781"/>
      <c r="H55" s="781"/>
      <c r="I55" s="781"/>
      <c r="J55" s="781"/>
      <c r="K55" s="781"/>
      <c r="L55" s="781"/>
      <c r="M55" s="781"/>
      <c r="N55" s="781"/>
      <c r="O55" s="781"/>
      <c r="P55" s="782"/>
      <c r="Q55" s="837"/>
      <c r="R55" s="838"/>
      <c r="S55" s="838"/>
      <c r="T55" s="838"/>
      <c r="U55" s="838"/>
      <c r="V55" s="838"/>
      <c r="W55" s="838"/>
      <c r="X55" s="838"/>
      <c r="Y55" s="838"/>
      <c r="Z55" s="838"/>
      <c r="AA55" s="838"/>
      <c r="AB55" s="838"/>
      <c r="AC55" s="838"/>
      <c r="AD55" s="838"/>
      <c r="AE55" s="839"/>
      <c r="AF55" s="786"/>
      <c r="AG55" s="787"/>
      <c r="AH55" s="787"/>
      <c r="AI55" s="787"/>
      <c r="AJ55" s="788"/>
      <c r="AK55" s="841"/>
      <c r="AL55" s="838"/>
      <c r="AM55" s="838"/>
      <c r="AN55" s="838"/>
      <c r="AO55" s="838"/>
      <c r="AP55" s="838"/>
      <c r="AQ55" s="838"/>
      <c r="AR55" s="838"/>
      <c r="AS55" s="838"/>
      <c r="AT55" s="838"/>
      <c r="AU55" s="838"/>
      <c r="AV55" s="838"/>
      <c r="AW55" s="838"/>
      <c r="AX55" s="838"/>
      <c r="AY55" s="838"/>
      <c r="AZ55" s="840"/>
      <c r="BA55" s="840"/>
      <c r="BB55" s="840"/>
      <c r="BC55" s="840"/>
      <c r="BD55" s="840"/>
      <c r="BE55" s="834"/>
      <c r="BF55" s="834"/>
      <c r="BG55" s="834"/>
      <c r="BH55" s="834"/>
      <c r="BI55" s="835"/>
      <c r="BJ55" s="230"/>
      <c r="BK55" s="230"/>
      <c r="BL55" s="230"/>
      <c r="BM55" s="230"/>
      <c r="BN55" s="230"/>
      <c r="BO55" s="239"/>
      <c r="BP55" s="239"/>
      <c r="BQ55" s="236">
        <v>49</v>
      </c>
      <c r="BR55" s="237"/>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8"/>
    </row>
    <row r="56" spans="1:131" ht="26.25" customHeight="1" x14ac:dyDescent="0.2">
      <c r="A56" s="236">
        <v>29</v>
      </c>
      <c r="B56" s="780"/>
      <c r="C56" s="781"/>
      <c r="D56" s="781"/>
      <c r="E56" s="781"/>
      <c r="F56" s="781"/>
      <c r="G56" s="781"/>
      <c r="H56" s="781"/>
      <c r="I56" s="781"/>
      <c r="J56" s="781"/>
      <c r="K56" s="781"/>
      <c r="L56" s="781"/>
      <c r="M56" s="781"/>
      <c r="N56" s="781"/>
      <c r="O56" s="781"/>
      <c r="P56" s="782"/>
      <c r="Q56" s="837"/>
      <c r="R56" s="838"/>
      <c r="S56" s="838"/>
      <c r="T56" s="838"/>
      <c r="U56" s="838"/>
      <c r="V56" s="838"/>
      <c r="W56" s="838"/>
      <c r="X56" s="838"/>
      <c r="Y56" s="838"/>
      <c r="Z56" s="838"/>
      <c r="AA56" s="838"/>
      <c r="AB56" s="838"/>
      <c r="AC56" s="838"/>
      <c r="AD56" s="838"/>
      <c r="AE56" s="839"/>
      <c r="AF56" s="786"/>
      <c r="AG56" s="787"/>
      <c r="AH56" s="787"/>
      <c r="AI56" s="787"/>
      <c r="AJ56" s="788"/>
      <c r="AK56" s="841"/>
      <c r="AL56" s="838"/>
      <c r="AM56" s="838"/>
      <c r="AN56" s="838"/>
      <c r="AO56" s="838"/>
      <c r="AP56" s="838"/>
      <c r="AQ56" s="838"/>
      <c r="AR56" s="838"/>
      <c r="AS56" s="838"/>
      <c r="AT56" s="838"/>
      <c r="AU56" s="838"/>
      <c r="AV56" s="838"/>
      <c r="AW56" s="838"/>
      <c r="AX56" s="838"/>
      <c r="AY56" s="838"/>
      <c r="AZ56" s="840"/>
      <c r="BA56" s="840"/>
      <c r="BB56" s="840"/>
      <c r="BC56" s="840"/>
      <c r="BD56" s="840"/>
      <c r="BE56" s="834"/>
      <c r="BF56" s="834"/>
      <c r="BG56" s="834"/>
      <c r="BH56" s="834"/>
      <c r="BI56" s="835"/>
      <c r="BJ56" s="230"/>
      <c r="BK56" s="230"/>
      <c r="BL56" s="230"/>
      <c r="BM56" s="230"/>
      <c r="BN56" s="230"/>
      <c r="BO56" s="239"/>
      <c r="BP56" s="239"/>
      <c r="BQ56" s="236">
        <v>50</v>
      </c>
      <c r="BR56" s="237"/>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8"/>
    </row>
    <row r="57" spans="1:131" ht="26.25" customHeight="1" x14ac:dyDescent="0.2">
      <c r="A57" s="236">
        <v>30</v>
      </c>
      <c r="B57" s="780"/>
      <c r="C57" s="781"/>
      <c r="D57" s="781"/>
      <c r="E57" s="781"/>
      <c r="F57" s="781"/>
      <c r="G57" s="781"/>
      <c r="H57" s="781"/>
      <c r="I57" s="781"/>
      <c r="J57" s="781"/>
      <c r="K57" s="781"/>
      <c r="L57" s="781"/>
      <c r="M57" s="781"/>
      <c r="N57" s="781"/>
      <c r="O57" s="781"/>
      <c r="P57" s="782"/>
      <c r="Q57" s="837"/>
      <c r="R57" s="838"/>
      <c r="S57" s="838"/>
      <c r="T57" s="838"/>
      <c r="U57" s="838"/>
      <c r="V57" s="838"/>
      <c r="W57" s="838"/>
      <c r="X57" s="838"/>
      <c r="Y57" s="838"/>
      <c r="Z57" s="838"/>
      <c r="AA57" s="838"/>
      <c r="AB57" s="838"/>
      <c r="AC57" s="838"/>
      <c r="AD57" s="838"/>
      <c r="AE57" s="839"/>
      <c r="AF57" s="786"/>
      <c r="AG57" s="787"/>
      <c r="AH57" s="787"/>
      <c r="AI57" s="787"/>
      <c r="AJ57" s="788"/>
      <c r="AK57" s="841"/>
      <c r="AL57" s="838"/>
      <c r="AM57" s="838"/>
      <c r="AN57" s="838"/>
      <c r="AO57" s="838"/>
      <c r="AP57" s="838"/>
      <c r="AQ57" s="838"/>
      <c r="AR57" s="838"/>
      <c r="AS57" s="838"/>
      <c r="AT57" s="838"/>
      <c r="AU57" s="838"/>
      <c r="AV57" s="838"/>
      <c r="AW57" s="838"/>
      <c r="AX57" s="838"/>
      <c r="AY57" s="838"/>
      <c r="AZ57" s="840"/>
      <c r="BA57" s="840"/>
      <c r="BB57" s="840"/>
      <c r="BC57" s="840"/>
      <c r="BD57" s="840"/>
      <c r="BE57" s="834"/>
      <c r="BF57" s="834"/>
      <c r="BG57" s="834"/>
      <c r="BH57" s="834"/>
      <c r="BI57" s="835"/>
      <c r="BJ57" s="230"/>
      <c r="BK57" s="230"/>
      <c r="BL57" s="230"/>
      <c r="BM57" s="230"/>
      <c r="BN57" s="230"/>
      <c r="BO57" s="239"/>
      <c r="BP57" s="239"/>
      <c r="BQ57" s="236">
        <v>51</v>
      </c>
      <c r="BR57" s="237"/>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8"/>
    </row>
    <row r="58" spans="1:131" ht="26.25" customHeight="1" x14ac:dyDescent="0.2">
      <c r="A58" s="236">
        <v>31</v>
      </c>
      <c r="B58" s="780"/>
      <c r="C58" s="781"/>
      <c r="D58" s="781"/>
      <c r="E58" s="781"/>
      <c r="F58" s="781"/>
      <c r="G58" s="781"/>
      <c r="H58" s="781"/>
      <c r="I58" s="781"/>
      <c r="J58" s="781"/>
      <c r="K58" s="781"/>
      <c r="L58" s="781"/>
      <c r="M58" s="781"/>
      <c r="N58" s="781"/>
      <c r="O58" s="781"/>
      <c r="P58" s="782"/>
      <c r="Q58" s="837"/>
      <c r="R58" s="838"/>
      <c r="S58" s="838"/>
      <c r="T58" s="838"/>
      <c r="U58" s="838"/>
      <c r="V58" s="838"/>
      <c r="W58" s="838"/>
      <c r="X58" s="838"/>
      <c r="Y58" s="838"/>
      <c r="Z58" s="838"/>
      <c r="AA58" s="838"/>
      <c r="AB58" s="838"/>
      <c r="AC58" s="838"/>
      <c r="AD58" s="838"/>
      <c r="AE58" s="839"/>
      <c r="AF58" s="786"/>
      <c r="AG58" s="787"/>
      <c r="AH58" s="787"/>
      <c r="AI58" s="787"/>
      <c r="AJ58" s="788"/>
      <c r="AK58" s="841"/>
      <c r="AL58" s="838"/>
      <c r="AM58" s="838"/>
      <c r="AN58" s="838"/>
      <c r="AO58" s="838"/>
      <c r="AP58" s="838"/>
      <c r="AQ58" s="838"/>
      <c r="AR58" s="838"/>
      <c r="AS58" s="838"/>
      <c r="AT58" s="838"/>
      <c r="AU58" s="838"/>
      <c r="AV58" s="838"/>
      <c r="AW58" s="838"/>
      <c r="AX58" s="838"/>
      <c r="AY58" s="838"/>
      <c r="AZ58" s="840"/>
      <c r="BA58" s="840"/>
      <c r="BB58" s="840"/>
      <c r="BC58" s="840"/>
      <c r="BD58" s="840"/>
      <c r="BE58" s="834"/>
      <c r="BF58" s="834"/>
      <c r="BG58" s="834"/>
      <c r="BH58" s="834"/>
      <c r="BI58" s="835"/>
      <c r="BJ58" s="230"/>
      <c r="BK58" s="230"/>
      <c r="BL58" s="230"/>
      <c r="BM58" s="230"/>
      <c r="BN58" s="230"/>
      <c r="BO58" s="239"/>
      <c r="BP58" s="239"/>
      <c r="BQ58" s="236">
        <v>52</v>
      </c>
      <c r="BR58" s="237"/>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8"/>
    </row>
    <row r="59" spans="1:131" ht="26.25" customHeight="1" x14ac:dyDescent="0.2">
      <c r="A59" s="236">
        <v>32</v>
      </c>
      <c r="B59" s="780"/>
      <c r="C59" s="781"/>
      <c r="D59" s="781"/>
      <c r="E59" s="781"/>
      <c r="F59" s="781"/>
      <c r="G59" s="781"/>
      <c r="H59" s="781"/>
      <c r="I59" s="781"/>
      <c r="J59" s="781"/>
      <c r="K59" s="781"/>
      <c r="L59" s="781"/>
      <c r="M59" s="781"/>
      <c r="N59" s="781"/>
      <c r="O59" s="781"/>
      <c r="P59" s="782"/>
      <c r="Q59" s="837"/>
      <c r="R59" s="838"/>
      <c r="S59" s="838"/>
      <c r="T59" s="838"/>
      <c r="U59" s="838"/>
      <c r="V59" s="838"/>
      <c r="W59" s="838"/>
      <c r="X59" s="838"/>
      <c r="Y59" s="838"/>
      <c r="Z59" s="838"/>
      <c r="AA59" s="838"/>
      <c r="AB59" s="838"/>
      <c r="AC59" s="838"/>
      <c r="AD59" s="838"/>
      <c r="AE59" s="839"/>
      <c r="AF59" s="786"/>
      <c r="AG59" s="787"/>
      <c r="AH59" s="787"/>
      <c r="AI59" s="787"/>
      <c r="AJ59" s="788"/>
      <c r="AK59" s="841"/>
      <c r="AL59" s="838"/>
      <c r="AM59" s="838"/>
      <c r="AN59" s="838"/>
      <c r="AO59" s="838"/>
      <c r="AP59" s="838"/>
      <c r="AQ59" s="838"/>
      <c r="AR59" s="838"/>
      <c r="AS59" s="838"/>
      <c r="AT59" s="838"/>
      <c r="AU59" s="838"/>
      <c r="AV59" s="838"/>
      <c r="AW59" s="838"/>
      <c r="AX59" s="838"/>
      <c r="AY59" s="838"/>
      <c r="AZ59" s="840"/>
      <c r="BA59" s="840"/>
      <c r="BB59" s="840"/>
      <c r="BC59" s="840"/>
      <c r="BD59" s="840"/>
      <c r="BE59" s="834"/>
      <c r="BF59" s="834"/>
      <c r="BG59" s="834"/>
      <c r="BH59" s="834"/>
      <c r="BI59" s="835"/>
      <c r="BJ59" s="230"/>
      <c r="BK59" s="230"/>
      <c r="BL59" s="230"/>
      <c r="BM59" s="230"/>
      <c r="BN59" s="230"/>
      <c r="BO59" s="239"/>
      <c r="BP59" s="239"/>
      <c r="BQ59" s="236">
        <v>53</v>
      </c>
      <c r="BR59" s="237"/>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8"/>
    </row>
    <row r="60" spans="1:131" ht="26.25" customHeight="1" x14ac:dyDescent="0.2">
      <c r="A60" s="236">
        <v>33</v>
      </c>
      <c r="B60" s="780"/>
      <c r="C60" s="781"/>
      <c r="D60" s="781"/>
      <c r="E60" s="781"/>
      <c r="F60" s="781"/>
      <c r="G60" s="781"/>
      <c r="H60" s="781"/>
      <c r="I60" s="781"/>
      <c r="J60" s="781"/>
      <c r="K60" s="781"/>
      <c r="L60" s="781"/>
      <c r="M60" s="781"/>
      <c r="N60" s="781"/>
      <c r="O60" s="781"/>
      <c r="P60" s="782"/>
      <c r="Q60" s="837"/>
      <c r="R60" s="838"/>
      <c r="S60" s="838"/>
      <c r="T60" s="838"/>
      <c r="U60" s="838"/>
      <c r="V60" s="838"/>
      <c r="W60" s="838"/>
      <c r="X60" s="838"/>
      <c r="Y60" s="838"/>
      <c r="Z60" s="838"/>
      <c r="AA60" s="838"/>
      <c r="AB60" s="838"/>
      <c r="AC60" s="838"/>
      <c r="AD60" s="838"/>
      <c r="AE60" s="839"/>
      <c r="AF60" s="786"/>
      <c r="AG60" s="787"/>
      <c r="AH60" s="787"/>
      <c r="AI60" s="787"/>
      <c r="AJ60" s="788"/>
      <c r="AK60" s="841"/>
      <c r="AL60" s="838"/>
      <c r="AM60" s="838"/>
      <c r="AN60" s="838"/>
      <c r="AO60" s="838"/>
      <c r="AP60" s="838"/>
      <c r="AQ60" s="838"/>
      <c r="AR60" s="838"/>
      <c r="AS60" s="838"/>
      <c r="AT60" s="838"/>
      <c r="AU60" s="838"/>
      <c r="AV60" s="838"/>
      <c r="AW60" s="838"/>
      <c r="AX60" s="838"/>
      <c r="AY60" s="838"/>
      <c r="AZ60" s="840"/>
      <c r="BA60" s="840"/>
      <c r="BB60" s="840"/>
      <c r="BC60" s="840"/>
      <c r="BD60" s="840"/>
      <c r="BE60" s="834"/>
      <c r="BF60" s="834"/>
      <c r="BG60" s="834"/>
      <c r="BH60" s="834"/>
      <c r="BI60" s="835"/>
      <c r="BJ60" s="230"/>
      <c r="BK60" s="230"/>
      <c r="BL60" s="230"/>
      <c r="BM60" s="230"/>
      <c r="BN60" s="230"/>
      <c r="BO60" s="239"/>
      <c r="BP60" s="239"/>
      <c r="BQ60" s="236">
        <v>54</v>
      </c>
      <c r="BR60" s="237"/>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8"/>
    </row>
    <row r="61" spans="1:131" ht="26.25" customHeight="1" thickBot="1" x14ac:dyDescent="0.25">
      <c r="A61" s="236">
        <v>34</v>
      </c>
      <c r="B61" s="780"/>
      <c r="C61" s="781"/>
      <c r="D61" s="781"/>
      <c r="E61" s="781"/>
      <c r="F61" s="781"/>
      <c r="G61" s="781"/>
      <c r="H61" s="781"/>
      <c r="I61" s="781"/>
      <c r="J61" s="781"/>
      <c r="K61" s="781"/>
      <c r="L61" s="781"/>
      <c r="M61" s="781"/>
      <c r="N61" s="781"/>
      <c r="O61" s="781"/>
      <c r="P61" s="782"/>
      <c r="Q61" s="837"/>
      <c r="R61" s="838"/>
      <c r="S61" s="838"/>
      <c r="T61" s="838"/>
      <c r="U61" s="838"/>
      <c r="V61" s="838"/>
      <c r="W61" s="838"/>
      <c r="X61" s="838"/>
      <c r="Y61" s="838"/>
      <c r="Z61" s="838"/>
      <c r="AA61" s="838"/>
      <c r="AB61" s="838"/>
      <c r="AC61" s="838"/>
      <c r="AD61" s="838"/>
      <c r="AE61" s="839"/>
      <c r="AF61" s="786"/>
      <c r="AG61" s="787"/>
      <c r="AH61" s="787"/>
      <c r="AI61" s="787"/>
      <c r="AJ61" s="788"/>
      <c r="AK61" s="841"/>
      <c r="AL61" s="838"/>
      <c r="AM61" s="838"/>
      <c r="AN61" s="838"/>
      <c r="AO61" s="838"/>
      <c r="AP61" s="838"/>
      <c r="AQ61" s="838"/>
      <c r="AR61" s="838"/>
      <c r="AS61" s="838"/>
      <c r="AT61" s="838"/>
      <c r="AU61" s="838"/>
      <c r="AV61" s="838"/>
      <c r="AW61" s="838"/>
      <c r="AX61" s="838"/>
      <c r="AY61" s="838"/>
      <c r="AZ61" s="840"/>
      <c r="BA61" s="840"/>
      <c r="BB61" s="840"/>
      <c r="BC61" s="840"/>
      <c r="BD61" s="840"/>
      <c r="BE61" s="834"/>
      <c r="BF61" s="834"/>
      <c r="BG61" s="834"/>
      <c r="BH61" s="834"/>
      <c r="BI61" s="835"/>
      <c r="BJ61" s="230"/>
      <c r="BK61" s="230"/>
      <c r="BL61" s="230"/>
      <c r="BM61" s="230"/>
      <c r="BN61" s="230"/>
      <c r="BO61" s="239"/>
      <c r="BP61" s="239"/>
      <c r="BQ61" s="236">
        <v>55</v>
      </c>
      <c r="BR61" s="237"/>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8"/>
    </row>
    <row r="62" spans="1:131" ht="26.25" customHeight="1" x14ac:dyDescent="0.2">
      <c r="A62" s="236">
        <v>35</v>
      </c>
      <c r="B62" s="780"/>
      <c r="C62" s="781"/>
      <c r="D62" s="781"/>
      <c r="E62" s="781"/>
      <c r="F62" s="781"/>
      <c r="G62" s="781"/>
      <c r="H62" s="781"/>
      <c r="I62" s="781"/>
      <c r="J62" s="781"/>
      <c r="K62" s="781"/>
      <c r="L62" s="781"/>
      <c r="M62" s="781"/>
      <c r="N62" s="781"/>
      <c r="O62" s="781"/>
      <c r="P62" s="782"/>
      <c r="Q62" s="837"/>
      <c r="R62" s="838"/>
      <c r="S62" s="838"/>
      <c r="T62" s="838"/>
      <c r="U62" s="838"/>
      <c r="V62" s="838"/>
      <c r="W62" s="838"/>
      <c r="X62" s="838"/>
      <c r="Y62" s="838"/>
      <c r="Z62" s="838"/>
      <c r="AA62" s="838"/>
      <c r="AB62" s="838"/>
      <c r="AC62" s="838"/>
      <c r="AD62" s="838"/>
      <c r="AE62" s="839"/>
      <c r="AF62" s="786"/>
      <c r="AG62" s="787"/>
      <c r="AH62" s="787"/>
      <c r="AI62" s="787"/>
      <c r="AJ62" s="788"/>
      <c r="AK62" s="841"/>
      <c r="AL62" s="838"/>
      <c r="AM62" s="838"/>
      <c r="AN62" s="838"/>
      <c r="AO62" s="838"/>
      <c r="AP62" s="838"/>
      <c r="AQ62" s="838"/>
      <c r="AR62" s="838"/>
      <c r="AS62" s="838"/>
      <c r="AT62" s="838"/>
      <c r="AU62" s="838"/>
      <c r="AV62" s="838"/>
      <c r="AW62" s="838"/>
      <c r="AX62" s="838"/>
      <c r="AY62" s="838"/>
      <c r="AZ62" s="840"/>
      <c r="BA62" s="840"/>
      <c r="BB62" s="840"/>
      <c r="BC62" s="840"/>
      <c r="BD62" s="840"/>
      <c r="BE62" s="834"/>
      <c r="BF62" s="834"/>
      <c r="BG62" s="834"/>
      <c r="BH62" s="834"/>
      <c r="BI62" s="835"/>
      <c r="BJ62" s="849" t="s">
        <v>409</v>
      </c>
      <c r="BK62" s="806"/>
      <c r="BL62" s="806"/>
      <c r="BM62" s="806"/>
      <c r="BN62" s="807"/>
      <c r="BO62" s="239"/>
      <c r="BP62" s="239"/>
      <c r="BQ62" s="236">
        <v>56</v>
      </c>
      <c r="BR62" s="237"/>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8"/>
    </row>
    <row r="63" spans="1:131" ht="26.25" customHeight="1" thickBot="1" x14ac:dyDescent="0.25">
      <c r="A63" s="238" t="s">
        <v>392</v>
      </c>
      <c r="B63" s="789" t="s">
        <v>410</v>
      </c>
      <c r="C63" s="790"/>
      <c r="D63" s="790"/>
      <c r="E63" s="790"/>
      <c r="F63" s="790"/>
      <c r="G63" s="790"/>
      <c r="H63" s="790"/>
      <c r="I63" s="790"/>
      <c r="J63" s="790"/>
      <c r="K63" s="790"/>
      <c r="L63" s="790"/>
      <c r="M63" s="790"/>
      <c r="N63" s="790"/>
      <c r="O63" s="790"/>
      <c r="P63" s="791"/>
      <c r="Q63" s="842"/>
      <c r="R63" s="843"/>
      <c r="S63" s="843"/>
      <c r="T63" s="843"/>
      <c r="U63" s="843"/>
      <c r="V63" s="843"/>
      <c r="W63" s="843"/>
      <c r="X63" s="843"/>
      <c r="Y63" s="843"/>
      <c r="Z63" s="843"/>
      <c r="AA63" s="843"/>
      <c r="AB63" s="843"/>
      <c r="AC63" s="843"/>
      <c r="AD63" s="843"/>
      <c r="AE63" s="844"/>
      <c r="AF63" s="845">
        <v>267</v>
      </c>
      <c r="AG63" s="846"/>
      <c r="AH63" s="846"/>
      <c r="AI63" s="846"/>
      <c r="AJ63" s="847"/>
      <c r="AK63" s="848"/>
      <c r="AL63" s="843"/>
      <c r="AM63" s="843"/>
      <c r="AN63" s="843"/>
      <c r="AO63" s="843"/>
      <c r="AP63" s="846">
        <v>2236</v>
      </c>
      <c r="AQ63" s="846"/>
      <c r="AR63" s="846"/>
      <c r="AS63" s="846"/>
      <c r="AT63" s="846"/>
      <c r="AU63" s="846">
        <v>1190</v>
      </c>
      <c r="AV63" s="846"/>
      <c r="AW63" s="846"/>
      <c r="AX63" s="846"/>
      <c r="AY63" s="846"/>
      <c r="AZ63" s="850"/>
      <c r="BA63" s="850"/>
      <c r="BB63" s="850"/>
      <c r="BC63" s="850"/>
      <c r="BD63" s="850"/>
      <c r="BE63" s="851"/>
      <c r="BF63" s="851"/>
      <c r="BG63" s="851"/>
      <c r="BH63" s="851"/>
      <c r="BI63" s="852"/>
      <c r="BJ63" s="853" t="s">
        <v>147</v>
      </c>
      <c r="BK63" s="854"/>
      <c r="BL63" s="854"/>
      <c r="BM63" s="854"/>
      <c r="BN63" s="855"/>
      <c r="BO63" s="239"/>
      <c r="BP63" s="239"/>
      <c r="BQ63" s="236">
        <v>57</v>
      </c>
      <c r="BR63" s="237"/>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8"/>
    </row>
    <row r="65" spans="1:131" ht="26.25" customHeight="1" thickBot="1" x14ac:dyDescent="0.25">
      <c r="A65" s="230" t="s">
        <v>411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8"/>
    </row>
    <row r="66" spans="1:131" ht="26.25" customHeight="1" x14ac:dyDescent="0.2">
      <c r="A66" s="727" t="s">
        <v>412</v>
      </c>
      <c r="B66" s="728"/>
      <c r="C66" s="728"/>
      <c r="D66" s="728"/>
      <c r="E66" s="728"/>
      <c r="F66" s="728"/>
      <c r="G66" s="728"/>
      <c r="H66" s="728"/>
      <c r="I66" s="728"/>
      <c r="J66" s="728"/>
      <c r="K66" s="728"/>
      <c r="L66" s="728"/>
      <c r="M66" s="728"/>
      <c r="N66" s="728"/>
      <c r="O66" s="728"/>
      <c r="P66" s="729"/>
      <c r="Q66" s="733" t="s">
        <v>396</v>
      </c>
      <c r="R66" s="734"/>
      <c r="S66" s="734"/>
      <c r="T66" s="734"/>
      <c r="U66" s="735"/>
      <c r="V66" s="733" t="s">
        <v>413</v>
      </c>
      <c r="W66" s="734"/>
      <c r="X66" s="734"/>
      <c r="Y66" s="734"/>
      <c r="Z66" s="735"/>
      <c r="AA66" s="733" t="s">
        <v>414</v>
      </c>
      <c r="AB66" s="734"/>
      <c r="AC66" s="734"/>
      <c r="AD66" s="734"/>
      <c r="AE66" s="735"/>
      <c r="AF66" s="856" t="s">
        <v>399</v>
      </c>
      <c r="AG66" s="815"/>
      <c r="AH66" s="815"/>
      <c r="AI66" s="815"/>
      <c r="AJ66" s="857"/>
      <c r="AK66" s="733" t="s">
        <v>400</v>
      </c>
      <c r="AL66" s="728"/>
      <c r="AM66" s="728"/>
      <c r="AN66" s="728"/>
      <c r="AO66" s="729"/>
      <c r="AP66" s="733" t="s">
        <v>415</v>
      </c>
      <c r="AQ66" s="734"/>
      <c r="AR66" s="734"/>
      <c r="AS66" s="734"/>
      <c r="AT66" s="735"/>
      <c r="AU66" s="733" t="s">
        <v>416</v>
      </c>
      <c r="AV66" s="734"/>
      <c r="AW66" s="734"/>
      <c r="AX66" s="734"/>
      <c r="AY66" s="735"/>
      <c r="AZ66" s="733" t="s">
        <v>379</v>
      </c>
      <c r="BA66" s="734"/>
      <c r="BB66" s="734"/>
      <c r="BC66" s="734"/>
      <c r="BD66" s="740"/>
      <c r="BE66" s="239"/>
      <c r="BF66" s="239"/>
      <c r="BG66" s="239"/>
      <c r="BH66" s="239"/>
      <c r="BI66" s="239"/>
      <c r="BJ66" s="239"/>
      <c r="BK66" s="239"/>
      <c r="BL66" s="239"/>
      <c r="BM66" s="239"/>
      <c r="BN66" s="239"/>
      <c r="BO66" s="239"/>
      <c r="BP66" s="239"/>
      <c r="BQ66" s="236">
        <v>60</v>
      </c>
      <c r="BR66" s="241"/>
      <c r="BS66" s="861"/>
      <c r="BT66" s="862"/>
      <c r="BU66" s="862"/>
      <c r="BV66" s="862"/>
      <c r="BW66" s="862"/>
      <c r="BX66" s="862"/>
      <c r="BY66" s="862"/>
      <c r="BZ66" s="862"/>
      <c r="CA66" s="862"/>
      <c r="CB66" s="862"/>
      <c r="CC66" s="862"/>
      <c r="CD66" s="862"/>
      <c r="CE66" s="862"/>
      <c r="CF66" s="862"/>
      <c r="CG66" s="867"/>
      <c r="CH66" s="864"/>
      <c r="CI66" s="865"/>
      <c r="CJ66" s="865"/>
      <c r="CK66" s="865"/>
      <c r="CL66" s="866"/>
      <c r="CM66" s="864"/>
      <c r="CN66" s="865"/>
      <c r="CO66" s="865"/>
      <c r="CP66" s="865"/>
      <c r="CQ66" s="866"/>
      <c r="CR66" s="864"/>
      <c r="CS66" s="865"/>
      <c r="CT66" s="865"/>
      <c r="CU66" s="865"/>
      <c r="CV66" s="866"/>
      <c r="CW66" s="864"/>
      <c r="CX66" s="865"/>
      <c r="CY66" s="865"/>
      <c r="CZ66" s="865"/>
      <c r="DA66" s="866"/>
      <c r="DB66" s="864"/>
      <c r="DC66" s="865"/>
      <c r="DD66" s="865"/>
      <c r="DE66" s="865"/>
      <c r="DF66" s="866"/>
      <c r="DG66" s="864"/>
      <c r="DH66" s="865"/>
      <c r="DI66" s="865"/>
      <c r="DJ66" s="865"/>
      <c r="DK66" s="866"/>
      <c r="DL66" s="864"/>
      <c r="DM66" s="865"/>
      <c r="DN66" s="865"/>
      <c r="DO66" s="865"/>
      <c r="DP66" s="866"/>
      <c r="DQ66" s="864"/>
      <c r="DR66" s="865"/>
      <c r="DS66" s="865"/>
      <c r="DT66" s="865"/>
      <c r="DU66" s="866"/>
      <c r="DV66" s="861"/>
      <c r="DW66" s="862"/>
      <c r="DX66" s="862"/>
      <c r="DY66" s="862"/>
      <c r="DZ66" s="863"/>
      <c r="EA66" s="228"/>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8"/>
      <c r="AG67" s="818"/>
      <c r="AH67" s="818"/>
      <c r="AI67" s="818"/>
      <c r="AJ67" s="859"/>
      <c r="AK67" s="860"/>
      <c r="AL67" s="731"/>
      <c r="AM67" s="731"/>
      <c r="AN67" s="731"/>
      <c r="AO67" s="732"/>
      <c r="AP67" s="736"/>
      <c r="AQ67" s="737"/>
      <c r="AR67" s="737"/>
      <c r="AS67" s="737"/>
      <c r="AT67" s="738"/>
      <c r="AU67" s="736"/>
      <c r="AV67" s="737"/>
      <c r="AW67" s="737"/>
      <c r="AX67" s="737"/>
      <c r="AY67" s="738"/>
      <c r="AZ67" s="736"/>
      <c r="BA67" s="737"/>
      <c r="BB67" s="737"/>
      <c r="BC67" s="737"/>
      <c r="BD67" s="742"/>
      <c r="BE67" s="239"/>
      <c r="BF67" s="239"/>
      <c r="BG67" s="239"/>
      <c r="BH67" s="239"/>
      <c r="BI67" s="239"/>
      <c r="BJ67" s="239"/>
      <c r="BK67" s="239"/>
      <c r="BL67" s="239"/>
      <c r="BM67" s="239"/>
      <c r="BN67" s="239"/>
      <c r="BO67" s="239"/>
      <c r="BP67" s="239"/>
      <c r="BQ67" s="236">
        <v>61</v>
      </c>
      <c r="BR67" s="241"/>
      <c r="BS67" s="861"/>
      <c r="BT67" s="862"/>
      <c r="BU67" s="862"/>
      <c r="BV67" s="862"/>
      <c r="BW67" s="862"/>
      <c r="BX67" s="862"/>
      <c r="BY67" s="862"/>
      <c r="BZ67" s="862"/>
      <c r="CA67" s="862"/>
      <c r="CB67" s="862"/>
      <c r="CC67" s="862"/>
      <c r="CD67" s="862"/>
      <c r="CE67" s="862"/>
      <c r="CF67" s="862"/>
      <c r="CG67" s="867"/>
      <c r="CH67" s="864"/>
      <c r="CI67" s="865"/>
      <c r="CJ67" s="865"/>
      <c r="CK67" s="865"/>
      <c r="CL67" s="866"/>
      <c r="CM67" s="864"/>
      <c r="CN67" s="865"/>
      <c r="CO67" s="865"/>
      <c r="CP67" s="865"/>
      <c r="CQ67" s="866"/>
      <c r="CR67" s="864"/>
      <c r="CS67" s="865"/>
      <c r="CT67" s="865"/>
      <c r="CU67" s="865"/>
      <c r="CV67" s="866"/>
      <c r="CW67" s="864"/>
      <c r="CX67" s="865"/>
      <c r="CY67" s="865"/>
      <c r="CZ67" s="865"/>
      <c r="DA67" s="866"/>
      <c r="DB67" s="864"/>
      <c r="DC67" s="865"/>
      <c r="DD67" s="865"/>
      <c r="DE67" s="865"/>
      <c r="DF67" s="866"/>
      <c r="DG67" s="864"/>
      <c r="DH67" s="865"/>
      <c r="DI67" s="865"/>
      <c r="DJ67" s="865"/>
      <c r="DK67" s="866"/>
      <c r="DL67" s="864"/>
      <c r="DM67" s="865"/>
      <c r="DN67" s="865"/>
      <c r="DO67" s="865"/>
      <c r="DP67" s="866"/>
      <c r="DQ67" s="864"/>
      <c r="DR67" s="865"/>
      <c r="DS67" s="865"/>
      <c r="DT67" s="865"/>
      <c r="DU67" s="866"/>
      <c r="DV67" s="861"/>
      <c r="DW67" s="862"/>
      <c r="DX67" s="862"/>
      <c r="DY67" s="862"/>
      <c r="DZ67" s="863"/>
      <c r="EA67" s="228"/>
    </row>
    <row r="68" spans="1:131" ht="26.25" customHeight="1" thickTop="1" x14ac:dyDescent="0.2">
      <c r="A68" s="234">
        <v>1</v>
      </c>
      <c r="B68" s="871" t="s">
        <v>575</v>
      </c>
      <c r="C68" s="872"/>
      <c r="D68" s="872"/>
      <c r="E68" s="872"/>
      <c r="F68" s="872"/>
      <c r="G68" s="872"/>
      <c r="H68" s="872"/>
      <c r="I68" s="872"/>
      <c r="J68" s="872"/>
      <c r="K68" s="872"/>
      <c r="L68" s="872"/>
      <c r="M68" s="872"/>
      <c r="N68" s="872"/>
      <c r="O68" s="872"/>
      <c r="P68" s="873"/>
      <c r="Q68" s="874">
        <v>10010</v>
      </c>
      <c r="R68" s="868"/>
      <c r="S68" s="868"/>
      <c r="T68" s="868"/>
      <c r="U68" s="868"/>
      <c r="V68" s="868">
        <v>9204</v>
      </c>
      <c r="W68" s="868"/>
      <c r="X68" s="868"/>
      <c r="Y68" s="868"/>
      <c r="Z68" s="868"/>
      <c r="AA68" s="868">
        <v>805</v>
      </c>
      <c r="AB68" s="868"/>
      <c r="AC68" s="868"/>
      <c r="AD68" s="868"/>
      <c r="AE68" s="868"/>
      <c r="AF68" s="868">
        <v>5340</v>
      </c>
      <c r="AG68" s="868"/>
      <c r="AH68" s="868"/>
      <c r="AI68" s="868"/>
      <c r="AJ68" s="868"/>
      <c r="AK68" s="868">
        <v>1096</v>
      </c>
      <c r="AL68" s="868"/>
      <c r="AM68" s="868"/>
      <c r="AN68" s="868"/>
      <c r="AO68" s="868"/>
      <c r="AP68" s="868">
        <v>8132</v>
      </c>
      <c r="AQ68" s="868"/>
      <c r="AR68" s="868"/>
      <c r="AS68" s="868"/>
      <c r="AT68" s="868"/>
      <c r="AU68" s="868">
        <v>838</v>
      </c>
      <c r="AV68" s="868"/>
      <c r="AW68" s="868"/>
      <c r="AX68" s="868"/>
      <c r="AY68" s="868"/>
      <c r="AZ68" s="869" t="s">
        <v>587</v>
      </c>
      <c r="BA68" s="869"/>
      <c r="BB68" s="869"/>
      <c r="BC68" s="869"/>
      <c r="BD68" s="870"/>
      <c r="BE68" s="239"/>
      <c r="BF68" s="239"/>
      <c r="BG68" s="239"/>
      <c r="BH68" s="239"/>
      <c r="BI68" s="239"/>
      <c r="BJ68" s="239"/>
      <c r="BK68" s="239"/>
      <c r="BL68" s="239"/>
      <c r="BM68" s="239"/>
      <c r="BN68" s="239"/>
      <c r="BO68" s="239"/>
      <c r="BP68" s="239"/>
      <c r="BQ68" s="236">
        <v>62</v>
      </c>
      <c r="BR68" s="241"/>
      <c r="BS68" s="861"/>
      <c r="BT68" s="862"/>
      <c r="BU68" s="862"/>
      <c r="BV68" s="862"/>
      <c r="BW68" s="862"/>
      <c r="BX68" s="862"/>
      <c r="BY68" s="862"/>
      <c r="BZ68" s="862"/>
      <c r="CA68" s="862"/>
      <c r="CB68" s="862"/>
      <c r="CC68" s="862"/>
      <c r="CD68" s="862"/>
      <c r="CE68" s="862"/>
      <c r="CF68" s="862"/>
      <c r="CG68" s="867"/>
      <c r="CH68" s="864"/>
      <c r="CI68" s="865"/>
      <c r="CJ68" s="865"/>
      <c r="CK68" s="865"/>
      <c r="CL68" s="866"/>
      <c r="CM68" s="864"/>
      <c r="CN68" s="865"/>
      <c r="CO68" s="865"/>
      <c r="CP68" s="865"/>
      <c r="CQ68" s="866"/>
      <c r="CR68" s="864"/>
      <c r="CS68" s="865"/>
      <c r="CT68" s="865"/>
      <c r="CU68" s="865"/>
      <c r="CV68" s="866"/>
      <c r="CW68" s="864"/>
      <c r="CX68" s="865"/>
      <c r="CY68" s="865"/>
      <c r="CZ68" s="865"/>
      <c r="DA68" s="866"/>
      <c r="DB68" s="864"/>
      <c r="DC68" s="865"/>
      <c r="DD68" s="865"/>
      <c r="DE68" s="865"/>
      <c r="DF68" s="866"/>
      <c r="DG68" s="864"/>
      <c r="DH68" s="865"/>
      <c r="DI68" s="865"/>
      <c r="DJ68" s="865"/>
      <c r="DK68" s="866"/>
      <c r="DL68" s="864"/>
      <c r="DM68" s="865"/>
      <c r="DN68" s="865"/>
      <c r="DO68" s="865"/>
      <c r="DP68" s="866"/>
      <c r="DQ68" s="864"/>
      <c r="DR68" s="865"/>
      <c r="DS68" s="865"/>
      <c r="DT68" s="865"/>
      <c r="DU68" s="866"/>
      <c r="DV68" s="861"/>
      <c r="DW68" s="862"/>
      <c r="DX68" s="862"/>
      <c r="DY68" s="862"/>
      <c r="DZ68" s="863"/>
      <c r="EA68" s="228"/>
    </row>
    <row r="69" spans="1:131" ht="26.25" customHeight="1" x14ac:dyDescent="0.2">
      <c r="A69" s="236">
        <v>2</v>
      </c>
      <c r="B69" s="875" t="s">
        <v>576</v>
      </c>
      <c r="C69" s="876"/>
      <c r="D69" s="876"/>
      <c r="E69" s="876"/>
      <c r="F69" s="876"/>
      <c r="G69" s="876"/>
      <c r="H69" s="876"/>
      <c r="I69" s="876"/>
      <c r="J69" s="876"/>
      <c r="K69" s="876"/>
      <c r="L69" s="876"/>
      <c r="M69" s="876"/>
      <c r="N69" s="876"/>
      <c r="O69" s="876"/>
      <c r="P69" s="877"/>
      <c r="Q69" s="878">
        <v>7352</v>
      </c>
      <c r="R69" s="831"/>
      <c r="S69" s="831"/>
      <c r="T69" s="831"/>
      <c r="U69" s="832"/>
      <c r="V69" s="830">
        <v>7276</v>
      </c>
      <c r="W69" s="831"/>
      <c r="X69" s="831"/>
      <c r="Y69" s="831"/>
      <c r="Z69" s="832"/>
      <c r="AA69" s="830">
        <v>76</v>
      </c>
      <c r="AB69" s="831"/>
      <c r="AC69" s="831"/>
      <c r="AD69" s="831"/>
      <c r="AE69" s="832"/>
      <c r="AF69" s="830">
        <v>76</v>
      </c>
      <c r="AG69" s="831"/>
      <c r="AH69" s="831"/>
      <c r="AI69" s="831"/>
      <c r="AJ69" s="832"/>
      <c r="AK69" s="830">
        <v>3086</v>
      </c>
      <c r="AL69" s="831"/>
      <c r="AM69" s="831"/>
      <c r="AN69" s="831"/>
      <c r="AO69" s="832"/>
      <c r="AP69" s="836" t="s">
        <v>586</v>
      </c>
      <c r="AQ69" s="836"/>
      <c r="AR69" s="836"/>
      <c r="AS69" s="836"/>
      <c r="AT69" s="836"/>
      <c r="AU69" s="836" t="s">
        <v>586</v>
      </c>
      <c r="AV69" s="836"/>
      <c r="AW69" s="836"/>
      <c r="AX69" s="836"/>
      <c r="AY69" s="836"/>
      <c r="AZ69" s="834"/>
      <c r="BA69" s="834"/>
      <c r="BB69" s="834"/>
      <c r="BC69" s="834"/>
      <c r="BD69" s="835"/>
      <c r="BE69" s="239"/>
      <c r="BF69" s="239"/>
      <c r="BG69" s="239"/>
      <c r="BH69" s="239"/>
      <c r="BI69" s="239"/>
      <c r="BJ69" s="239"/>
      <c r="BK69" s="239"/>
      <c r="BL69" s="239"/>
      <c r="BM69" s="239"/>
      <c r="BN69" s="239"/>
      <c r="BO69" s="239"/>
      <c r="BP69" s="239"/>
      <c r="BQ69" s="236">
        <v>63</v>
      </c>
      <c r="BR69" s="241"/>
      <c r="BS69" s="861"/>
      <c r="BT69" s="862"/>
      <c r="BU69" s="862"/>
      <c r="BV69" s="862"/>
      <c r="BW69" s="862"/>
      <c r="BX69" s="862"/>
      <c r="BY69" s="862"/>
      <c r="BZ69" s="862"/>
      <c r="CA69" s="862"/>
      <c r="CB69" s="862"/>
      <c r="CC69" s="862"/>
      <c r="CD69" s="862"/>
      <c r="CE69" s="862"/>
      <c r="CF69" s="862"/>
      <c r="CG69" s="867"/>
      <c r="CH69" s="864"/>
      <c r="CI69" s="865"/>
      <c r="CJ69" s="865"/>
      <c r="CK69" s="865"/>
      <c r="CL69" s="866"/>
      <c r="CM69" s="864"/>
      <c r="CN69" s="865"/>
      <c r="CO69" s="865"/>
      <c r="CP69" s="865"/>
      <c r="CQ69" s="866"/>
      <c r="CR69" s="864"/>
      <c r="CS69" s="865"/>
      <c r="CT69" s="865"/>
      <c r="CU69" s="865"/>
      <c r="CV69" s="866"/>
      <c r="CW69" s="864"/>
      <c r="CX69" s="865"/>
      <c r="CY69" s="865"/>
      <c r="CZ69" s="865"/>
      <c r="DA69" s="866"/>
      <c r="DB69" s="864"/>
      <c r="DC69" s="865"/>
      <c r="DD69" s="865"/>
      <c r="DE69" s="865"/>
      <c r="DF69" s="866"/>
      <c r="DG69" s="864"/>
      <c r="DH69" s="865"/>
      <c r="DI69" s="865"/>
      <c r="DJ69" s="865"/>
      <c r="DK69" s="866"/>
      <c r="DL69" s="864"/>
      <c r="DM69" s="865"/>
      <c r="DN69" s="865"/>
      <c r="DO69" s="865"/>
      <c r="DP69" s="866"/>
      <c r="DQ69" s="864"/>
      <c r="DR69" s="865"/>
      <c r="DS69" s="865"/>
      <c r="DT69" s="865"/>
      <c r="DU69" s="866"/>
      <c r="DV69" s="861"/>
      <c r="DW69" s="862"/>
      <c r="DX69" s="862"/>
      <c r="DY69" s="862"/>
      <c r="DZ69" s="863"/>
      <c r="EA69" s="228"/>
    </row>
    <row r="70" spans="1:131" ht="26.25" customHeight="1" x14ac:dyDescent="0.2">
      <c r="A70" s="236">
        <v>3</v>
      </c>
      <c r="B70" s="875" t="s">
        <v>577</v>
      </c>
      <c r="C70" s="876"/>
      <c r="D70" s="876"/>
      <c r="E70" s="876"/>
      <c r="F70" s="876"/>
      <c r="G70" s="876"/>
      <c r="H70" s="876"/>
      <c r="I70" s="876"/>
      <c r="J70" s="876"/>
      <c r="K70" s="876"/>
      <c r="L70" s="876"/>
      <c r="M70" s="876"/>
      <c r="N70" s="876"/>
      <c r="O70" s="876"/>
      <c r="P70" s="877"/>
      <c r="Q70" s="878">
        <v>1524702</v>
      </c>
      <c r="R70" s="831"/>
      <c r="S70" s="831"/>
      <c r="T70" s="831"/>
      <c r="U70" s="832"/>
      <c r="V70" s="830">
        <v>1496148</v>
      </c>
      <c r="W70" s="831"/>
      <c r="X70" s="831"/>
      <c r="Y70" s="831"/>
      <c r="Z70" s="832"/>
      <c r="AA70" s="830">
        <v>28554</v>
      </c>
      <c r="AB70" s="831"/>
      <c r="AC70" s="831"/>
      <c r="AD70" s="831"/>
      <c r="AE70" s="832"/>
      <c r="AF70" s="830">
        <v>28554</v>
      </c>
      <c r="AG70" s="831"/>
      <c r="AH70" s="831"/>
      <c r="AI70" s="831"/>
      <c r="AJ70" s="832"/>
      <c r="AK70" s="830">
        <v>15234</v>
      </c>
      <c r="AL70" s="831"/>
      <c r="AM70" s="831"/>
      <c r="AN70" s="831"/>
      <c r="AO70" s="832"/>
      <c r="AP70" s="836" t="s">
        <v>586</v>
      </c>
      <c r="AQ70" s="836"/>
      <c r="AR70" s="836"/>
      <c r="AS70" s="836"/>
      <c r="AT70" s="836"/>
      <c r="AU70" s="836" t="s">
        <v>586</v>
      </c>
      <c r="AV70" s="836"/>
      <c r="AW70" s="836"/>
      <c r="AX70" s="836"/>
      <c r="AY70" s="836"/>
      <c r="AZ70" s="834"/>
      <c r="BA70" s="834"/>
      <c r="BB70" s="834"/>
      <c r="BC70" s="834"/>
      <c r="BD70" s="835"/>
      <c r="BE70" s="239"/>
      <c r="BF70" s="239"/>
      <c r="BG70" s="239"/>
      <c r="BH70" s="239"/>
      <c r="BI70" s="239"/>
      <c r="BJ70" s="239"/>
      <c r="BK70" s="239"/>
      <c r="BL70" s="239"/>
      <c r="BM70" s="239"/>
      <c r="BN70" s="239"/>
      <c r="BO70" s="239"/>
      <c r="BP70" s="239"/>
      <c r="BQ70" s="236">
        <v>64</v>
      </c>
      <c r="BR70" s="241"/>
      <c r="BS70" s="861"/>
      <c r="BT70" s="862"/>
      <c r="BU70" s="862"/>
      <c r="BV70" s="862"/>
      <c r="BW70" s="862"/>
      <c r="BX70" s="862"/>
      <c r="BY70" s="862"/>
      <c r="BZ70" s="862"/>
      <c r="CA70" s="862"/>
      <c r="CB70" s="862"/>
      <c r="CC70" s="862"/>
      <c r="CD70" s="862"/>
      <c r="CE70" s="862"/>
      <c r="CF70" s="862"/>
      <c r="CG70" s="867"/>
      <c r="CH70" s="864"/>
      <c r="CI70" s="865"/>
      <c r="CJ70" s="865"/>
      <c r="CK70" s="865"/>
      <c r="CL70" s="866"/>
      <c r="CM70" s="864"/>
      <c r="CN70" s="865"/>
      <c r="CO70" s="865"/>
      <c r="CP70" s="865"/>
      <c r="CQ70" s="866"/>
      <c r="CR70" s="864"/>
      <c r="CS70" s="865"/>
      <c r="CT70" s="865"/>
      <c r="CU70" s="865"/>
      <c r="CV70" s="866"/>
      <c r="CW70" s="864"/>
      <c r="CX70" s="865"/>
      <c r="CY70" s="865"/>
      <c r="CZ70" s="865"/>
      <c r="DA70" s="866"/>
      <c r="DB70" s="864"/>
      <c r="DC70" s="865"/>
      <c r="DD70" s="865"/>
      <c r="DE70" s="865"/>
      <c r="DF70" s="866"/>
      <c r="DG70" s="864"/>
      <c r="DH70" s="865"/>
      <c r="DI70" s="865"/>
      <c r="DJ70" s="865"/>
      <c r="DK70" s="866"/>
      <c r="DL70" s="864"/>
      <c r="DM70" s="865"/>
      <c r="DN70" s="865"/>
      <c r="DO70" s="865"/>
      <c r="DP70" s="866"/>
      <c r="DQ70" s="864"/>
      <c r="DR70" s="865"/>
      <c r="DS70" s="865"/>
      <c r="DT70" s="865"/>
      <c r="DU70" s="866"/>
      <c r="DV70" s="861"/>
      <c r="DW70" s="862"/>
      <c r="DX70" s="862"/>
      <c r="DY70" s="862"/>
      <c r="DZ70" s="863"/>
      <c r="EA70" s="228"/>
    </row>
    <row r="71" spans="1:131" ht="26.25" customHeight="1" x14ac:dyDescent="0.2">
      <c r="A71" s="236">
        <v>4</v>
      </c>
      <c r="B71" s="875" t="s">
        <v>578</v>
      </c>
      <c r="C71" s="876"/>
      <c r="D71" s="876"/>
      <c r="E71" s="876"/>
      <c r="F71" s="876"/>
      <c r="G71" s="876"/>
      <c r="H71" s="876"/>
      <c r="I71" s="876"/>
      <c r="J71" s="876"/>
      <c r="K71" s="876"/>
      <c r="L71" s="876"/>
      <c r="M71" s="876"/>
      <c r="N71" s="876"/>
      <c r="O71" s="876"/>
      <c r="P71" s="877"/>
      <c r="Q71" s="879">
        <v>9647</v>
      </c>
      <c r="R71" s="836"/>
      <c r="S71" s="836"/>
      <c r="T71" s="836"/>
      <c r="U71" s="836"/>
      <c r="V71" s="836">
        <v>9534</v>
      </c>
      <c r="W71" s="836"/>
      <c r="X71" s="836"/>
      <c r="Y71" s="836"/>
      <c r="Z71" s="836"/>
      <c r="AA71" s="836">
        <v>113</v>
      </c>
      <c r="AB71" s="836"/>
      <c r="AC71" s="836"/>
      <c r="AD71" s="836"/>
      <c r="AE71" s="836"/>
      <c r="AF71" s="836">
        <v>113</v>
      </c>
      <c r="AG71" s="836"/>
      <c r="AH71" s="836"/>
      <c r="AI71" s="836"/>
      <c r="AJ71" s="836"/>
      <c r="AK71" s="836">
        <v>100</v>
      </c>
      <c r="AL71" s="836"/>
      <c r="AM71" s="836"/>
      <c r="AN71" s="836"/>
      <c r="AO71" s="836"/>
      <c r="AP71" s="836">
        <v>190</v>
      </c>
      <c r="AQ71" s="836"/>
      <c r="AR71" s="836"/>
      <c r="AS71" s="836"/>
      <c r="AT71" s="836"/>
      <c r="AU71" s="836">
        <v>2</v>
      </c>
      <c r="AV71" s="836"/>
      <c r="AW71" s="836"/>
      <c r="AX71" s="836"/>
      <c r="AY71" s="836"/>
      <c r="AZ71" s="834"/>
      <c r="BA71" s="834"/>
      <c r="BB71" s="834"/>
      <c r="BC71" s="834"/>
      <c r="BD71" s="835"/>
      <c r="BE71" s="239"/>
      <c r="BF71" s="239"/>
      <c r="BG71" s="239"/>
      <c r="BH71" s="239"/>
      <c r="BI71" s="239"/>
      <c r="BJ71" s="239"/>
      <c r="BK71" s="239"/>
      <c r="BL71" s="239"/>
      <c r="BM71" s="239"/>
      <c r="BN71" s="239"/>
      <c r="BO71" s="239"/>
      <c r="BP71" s="239"/>
      <c r="BQ71" s="236">
        <v>65</v>
      </c>
      <c r="BR71" s="241"/>
      <c r="BS71" s="861"/>
      <c r="BT71" s="862"/>
      <c r="BU71" s="862"/>
      <c r="BV71" s="862"/>
      <c r="BW71" s="862"/>
      <c r="BX71" s="862"/>
      <c r="BY71" s="862"/>
      <c r="BZ71" s="862"/>
      <c r="CA71" s="862"/>
      <c r="CB71" s="862"/>
      <c r="CC71" s="862"/>
      <c r="CD71" s="862"/>
      <c r="CE71" s="862"/>
      <c r="CF71" s="862"/>
      <c r="CG71" s="867"/>
      <c r="CH71" s="864"/>
      <c r="CI71" s="865"/>
      <c r="CJ71" s="865"/>
      <c r="CK71" s="865"/>
      <c r="CL71" s="866"/>
      <c r="CM71" s="864"/>
      <c r="CN71" s="865"/>
      <c r="CO71" s="865"/>
      <c r="CP71" s="865"/>
      <c r="CQ71" s="866"/>
      <c r="CR71" s="864"/>
      <c r="CS71" s="865"/>
      <c r="CT71" s="865"/>
      <c r="CU71" s="865"/>
      <c r="CV71" s="866"/>
      <c r="CW71" s="864"/>
      <c r="CX71" s="865"/>
      <c r="CY71" s="865"/>
      <c r="CZ71" s="865"/>
      <c r="DA71" s="866"/>
      <c r="DB71" s="864"/>
      <c r="DC71" s="865"/>
      <c r="DD71" s="865"/>
      <c r="DE71" s="865"/>
      <c r="DF71" s="866"/>
      <c r="DG71" s="864"/>
      <c r="DH71" s="865"/>
      <c r="DI71" s="865"/>
      <c r="DJ71" s="865"/>
      <c r="DK71" s="866"/>
      <c r="DL71" s="864"/>
      <c r="DM71" s="865"/>
      <c r="DN71" s="865"/>
      <c r="DO71" s="865"/>
      <c r="DP71" s="866"/>
      <c r="DQ71" s="864"/>
      <c r="DR71" s="865"/>
      <c r="DS71" s="865"/>
      <c r="DT71" s="865"/>
      <c r="DU71" s="866"/>
      <c r="DV71" s="861"/>
      <c r="DW71" s="862"/>
      <c r="DX71" s="862"/>
      <c r="DY71" s="862"/>
      <c r="DZ71" s="863"/>
      <c r="EA71" s="228"/>
    </row>
    <row r="72" spans="1:131" ht="26.25" customHeight="1" x14ac:dyDescent="0.2">
      <c r="A72" s="236">
        <v>5</v>
      </c>
      <c r="B72" s="875" t="s">
        <v>579</v>
      </c>
      <c r="C72" s="876"/>
      <c r="D72" s="876"/>
      <c r="E72" s="876"/>
      <c r="F72" s="876"/>
      <c r="G72" s="876"/>
      <c r="H72" s="876"/>
      <c r="I72" s="876"/>
      <c r="J72" s="876"/>
      <c r="K72" s="876"/>
      <c r="L72" s="876"/>
      <c r="M72" s="876"/>
      <c r="N72" s="876"/>
      <c r="O72" s="876"/>
      <c r="P72" s="877"/>
      <c r="Q72" s="879">
        <v>465</v>
      </c>
      <c r="R72" s="836"/>
      <c r="S72" s="836"/>
      <c r="T72" s="836"/>
      <c r="U72" s="836"/>
      <c r="V72" s="836">
        <v>429</v>
      </c>
      <c r="W72" s="836"/>
      <c r="X72" s="836"/>
      <c r="Y72" s="836"/>
      <c r="Z72" s="836"/>
      <c r="AA72" s="836">
        <v>36</v>
      </c>
      <c r="AB72" s="836"/>
      <c r="AC72" s="836"/>
      <c r="AD72" s="836"/>
      <c r="AE72" s="836"/>
      <c r="AF72" s="836">
        <v>36</v>
      </c>
      <c r="AG72" s="836"/>
      <c r="AH72" s="836"/>
      <c r="AI72" s="836"/>
      <c r="AJ72" s="836"/>
      <c r="AK72" s="836" t="s">
        <v>586</v>
      </c>
      <c r="AL72" s="836"/>
      <c r="AM72" s="836"/>
      <c r="AN72" s="836"/>
      <c r="AO72" s="836"/>
      <c r="AP72" s="836" t="s">
        <v>586</v>
      </c>
      <c r="AQ72" s="836"/>
      <c r="AR72" s="836"/>
      <c r="AS72" s="836"/>
      <c r="AT72" s="836"/>
      <c r="AU72" s="836" t="s">
        <v>586</v>
      </c>
      <c r="AV72" s="836"/>
      <c r="AW72" s="836"/>
      <c r="AX72" s="836"/>
      <c r="AY72" s="836"/>
      <c r="AZ72" s="834"/>
      <c r="BA72" s="834"/>
      <c r="BB72" s="834"/>
      <c r="BC72" s="834"/>
      <c r="BD72" s="835"/>
      <c r="BE72" s="239"/>
      <c r="BF72" s="239"/>
      <c r="BG72" s="239"/>
      <c r="BH72" s="239"/>
      <c r="BI72" s="239"/>
      <c r="BJ72" s="239"/>
      <c r="BK72" s="239"/>
      <c r="BL72" s="239"/>
      <c r="BM72" s="239"/>
      <c r="BN72" s="239"/>
      <c r="BO72" s="239"/>
      <c r="BP72" s="239"/>
      <c r="BQ72" s="236">
        <v>66</v>
      </c>
      <c r="BR72" s="241"/>
      <c r="BS72" s="861"/>
      <c r="BT72" s="862"/>
      <c r="BU72" s="862"/>
      <c r="BV72" s="862"/>
      <c r="BW72" s="862"/>
      <c r="BX72" s="862"/>
      <c r="BY72" s="862"/>
      <c r="BZ72" s="862"/>
      <c r="CA72" s="862"/>
      <c r="CB72" s="862"/>
      <c r="CC72" s="862"/>
      <c r="CD72" s="862"/>
      <c r="CE72" s="862"/>
      <c r="CF72" s="862"/>
      <c r="CG72" s="867"/>
      <c r="CH72" s="864"/>
      <c r="CI72" s="865"/>
      <c r="CJ72" s="865"/>
      <c r="CK72" s="865"/>
      <c r="CL72" s="866"/>
      <c r="CM72" s="864"/>
      <c r="CN72" s="865"/>
      <c r="CO72" s="865"/>
      <c r="CP72" s="865"/>
      <c r="CQ72" s="866"/>
      <c r="CR72" s="864"/>
      <c r="CS72" s="865"/>
      <c r="CT72" s="865"/>
      <c r="CU72" s="865"/>
      <c r="CV72" s="866"/>
      <c r="CW72" s="864"/>
      <c r="CX72" s="865"/>
      <c r="CY72" s="865"/>
      <c r="CZ72" s="865"/>
      <c r="DA72" s="866"/>
      <c r="DB72" s="864"/>
      <c r="DC72" s="865"/>
      <c r="DD72" s="865"/>
      <c r="DE72" s="865"/>
      <c r="DF72" s="866"/>
      <c r="DG72" s="864"/>
      <c r="DH72" s="865"/>
      <c r="DI72" s="865"/>
      <c r="DJ72" s="865"/>
      <c r="DK72" s="866"/>
      <c r="DL72" s="864"/>
      <c r="DM72" s="865"/>
      <c r="DN72" s="865"/>
      <c r="DO72" s="865"/>
      <c r="DP72" s="866"/>
      <c r="DQ72" s="864"/>
      <c r="DR72" s="865"/>
      <c r="DS72" s="865"/>
      <c r="DT72" s="865"/>
      <c r="DU72" s="866"/>
      <c r="DV72" s="861"/>
      <c r="DW72" s="862"/>
      <c r="DX72" s="862"/>
      <c r="DY72" s="862"/>
      <c r="DZ72" s="863"/>
      <c r="EA72" s="228"/>
    </row>
    <row r="73" spans="1:131" ht="26.25" customHeight="1" x14ac:dyDescent="0.2">
      <c r="A73" s="236">
        <v>6</v>
      </c>
      <c r="B73" s="875" t="s">
        <v>580</v>
      </c>
      <c r="C73" s="876"/>
      <c r="D73" s="876"/>
      <c r="E73" s="876"/>
      <c r="F73" s="876"/>
      <c r="G73" s="876"/>
      <c r="H73" s="876"/>
      <c r="I73" s="876"/>
      <c r="J73" s="876"/>
      <c r="K73" s="876"/>
      <c r="L73" s="876"/>
      <c r="M73" s="876"/>
      <c r="N73" s="876"/>
      <c r="O73" s="876"/>
      <c r="P73" s="877"/>
      <c r="Q73" s="879">
        <v>2166</v>
      </c>
      <c r="R73" s="836"/>
      <c r="S73" s="836"/>
      <c r="T73" s="836"/>
      <c r="U73" s="836"/>
      <c r="V73" s="836">
        <v>1989</v>
      </c>
      <c r="W73" s="836"/>
      <c r="X73" s="836"/>
      <c r="Y73" s="836"/>
      <c r="Z73" s="836"/>
      <c r="AA73" s="836">
        <v>177</v>
      </c>
      <c r="AB73" s="836"/>
      <c r="AC73" s="836"/>
      <c r="AD73" s="836"/>
      <c r="AE73" s="836"/>
      <c r="AF73" s="836">
        <v>177</v>
      </c>
      <c r="AG73" s="836"/>
      <c r="AH73" s="836"/>
      <c r="AI73" s="836"/>
      <c r="AJ73" s="836"/>
      <c r="AK73" s="836" t="s">
        <v>586</v>
      </c>
      <c r="AL73" s="836"/>
      <c r="AM73" s="836"/>
      <c r="AN73" s="836"/>
      <c r="AO73" s="836"/>
      <c r="AP73" s="836">
        <v>732</v>
      </c>
      <c r="AQ73" s="836"/>
      <c r="AR73" s="836"/>
      <c r="AS73" s="836"/>
      <c r="AT73" s="836"/>
      <c r="AU73" s="836">
        <v>86</v>
      </c>
      <c r="AV73" s="836"/>
      <c r="AW73" s="836"/>
      <c r="AX73" s="836"/>
      <c r="AY73" s="836"/>
      <c r="AZ73" s="834"/>
      <c r="BA73" s="834"/>
      <c r="BB73" s="834"/>
      <c r="BC73" s="834"/>
      <c r="BD73" s="835"/>
      <c r="BE73" s="239"/>
      <c r="BF73" s="239"/>
      <c r="BG73" s="239"/>
      <c r="BH73" s="239"/>
      <c r="BI73" s="239"/>
      <c r="BJ73" s="239"/>
      <c r="BK73" s="239"/>
      <c r="BL73" s="239"/>
      <c r="BM73" s="239"/>
      <c r="BN73" s="239"/>
      <c r="BO73" s="239"/>
      <c r="BP73" s="239"/>
      <c r="BQ73" s="236">
        <v>67</v>
      </c>
      <c r="BR73" s="241"/>
      <c r="BS73" s="861"/>
      <c r="BT73" s="862"/>
      <c r="BU73" s="862"/>
      <c r="BV73" s="862"/>
      <c r="BW73" s="862"/>
      <c r="BX73" s="862"/>
      <c r="BY73" s="862"/>
      <c r="BZ73" s="862"/>
      <c r="CA73" s="862"/>
      <c r="CB73" s="862"/>
      <c r="CC73" s="862"/>
      <c r="CD73" s="862"/>
      <c r="CE73" s="862"/>
      <c r="CF73" s="862"/>
      <c r="CG73" s="867"/>
      <c r="CH73" s="864"/>
      <c r="CI73" s="865"/>
      <c r="CJ73" s="865"/>
      <c r="CK73" s="865"/>
      <c r="CL73" s="866"/>
      <c r="CM73" s="864"/>
      <c r="CN73" s="865"/>
      <c r="CO73" s="865"/>
      <c r="CP73" s="865"/>
      <c r="CQ73" s="866"/>
      <c r="CR73" s="864"/>
      <c r="CS73" s="865"/>
      <c r="CT73" s="865"/>
      <c r="CU73" s="865"/>
      <c r="CV73" s="866"/>
      <c r="CW73" s="864"/>
      <c r="CX73" s="865"/>
      <c r="CY73" s="865"/>
      <c r="CZ73" s="865"/>
      <c r="DA73" s="866"/>
      <c r="DB73" s="864"/>
      <c r="DC73" s="865"/>
      <c r="DD73" s="865"/>
      <c r="DE73" s="865"/>
      <c r="DF73" s="866"/>
      <c r="DG73" s="864"/>
      <c r="DH73" s="865"/>
      <c r="DI73" s="865"/>
      <c r="DJ73" s="865"/>
      <c r="DK73" s="866"/>
      <c r="DL73" s="864"/>
      <c r="DM73" s="865"/>
      <c r="DN73" s="865"/>
      <c r="DO73" s="865"/>
      <c r="DP73" s="866"/>
      <c r="DQ73" s="864"/>
      <c r="DR73" s="865"/>
      <c r="DS73" s="865"/>
      <c r="DT73" s="865"/>
      <c r="DU73" s="866"/>
      <c r="DV73" s="861"/>
      <c r="DW73" s="862"/>
      <c r="DX73" s="862"/>
      <c r="DY73" s="862"/>
      <c r="DZ73" s="863"/>
      <c r="EA73" s="228"/>
    </row>
    <row r="74" spans="1:131" ht="26.25" customHeight="1" x14ac:dyDescent="0.2">
      <c r="A74" s="236">
        <v>7</v>
      </c>
      <c r="B74" s="875" t="s">
        <v>581</v>
      </c>
      <c r="C74" s="876"/>
      <c r="D74" s="876"/>
      <c r="E74" s="876"/>
      <c r="F74" s="876"/>
      <c r="G74" s="876"/>
      <c r="H74" s="876"/>
      <c r="I74" s="876"/>
      <c r="J74" s="876"/>
      <c r="K74" s="876"/>
      <c r="L74" s="876"/>
      <c r="M74" s="876"/>
      <c r="N74" s="876"/>
      <c r="O74" s="876"/>
      <c r="P74" s="877"/>
      <c r="Q74" s="879">
        <v>404</v>
      </c>
      <c r="R74" s="836"/>
      <c r="S74" s="836"/>
      <c r="T74" s="836"/>
      <c r="U74" s="836"/>
      <c r="V74" s="836">
        <v>380</v>
      </c>
      <c r="W74" s="836"/>
      <c r="X74" s="836"/>
      <c r="Y74" s="836"/>
      <c r="Z74" s="836"/>
      <c r="AA74" s="836">
        <v>24</v>
      </c>
      <c r="AB74" s="836"/>
      <c r="AC74" s="836"/>
      <c r="AD74" s="836"/>
      <c r="AE74" s="836"/>
      <c r="AF74" s="836">
        <v>24</v>
      </c>
      <c r="AG74" s="836"/>
      <c r="AH74" s="836"/>
      <c r="AI74" s="836"/>
      <c r="AJ74" s="836"/>
      <c r="AK74" s="836" t="s">
        <v>586</v>
      </c>
      <c r="AL74" s="836"/>
      <c r="AM74" s="836"/>
      <c r="AN74" s="836"/>
      <c r="AO74" s="836"/>
      <c r="AP74" s="836" t="s">
        <v>586</v>
      </c>
      <c r="AQ74" s="836"/>
      <c r="AR74" s="836"/>
      <c r="AS74" s="836"/>
      <c r="AT74" s="836"/>
      <c r="AU74" s="836" t="s">
        <v>586</v>
      </c>
      <c r="AV74" s="836"/>
      <c r="AW74" s="836"/>
      <c r="AX74" s="836"/>
      <c r="AY74" s="836"/>
      <c r="AZ74" s="834"/>
      <c r="BA74" s="834"/>
      <c r="BB74" s="834"/>
      <c r="BC74" s="834"/>
      <c r="BD74" s="835"/>
      <c r="BE74" s="239"/>
      <c r="BF74" s="239"/>
      <c r="BG74" s="239"/>
      <c r="BH74" s="239"/>
      <c r="BI74" s="239"/>
      <c r="BJ74" s="239"/>
      <c r="BK74" s="239"/>
      <c r="BL74" s="239"/>
      <c r="BM74" s="239"/>
      <c r="BN74" s="239"/>
      <c r="BO74" s="239"/>
      <c r="BP74" s="239"/>
      <c r="BQ74" s="236">
        <v>68</v>
      </c>
      <c r="BR74" s="241"/>
      <c r="BS74" s="861"/>
      <c r="BT74" s="862"/>
      <c r="BU74" s="862"/>
      <c r="BV74" s="862"/>
      <c r="BW74" s="862"/>
      <c r="BX74" s="862"/>
      <c r="BY74" s="862"/>
      <c r="BZ74" s="862"/>
      <c r="CA74" s="862"/>
      <c r="CB74" s="862"/>
      <c r="CC74" s="862"/>
      <c r="CD74" s="862"/>
      <c r="CE74" s="862"/>
      <c r="CF74" s="862"/>
      <c r="CG74" s="867"/>
      <c r="CH74" s="864"/>
      <c r="CI74" s="865"/>
      <c r="CJ74" s="865"/>
      <c r="CK74" s="865"/>
      <c r="CL74" s="866"/>
      <c r="CM74" s="864"/>
      <c r="CN74" s="865"/>
      <c r="CO74" s="865"/>
      <c r="CP74" s="865"/>
      <c r="CQ74" s="866"/>
      <c r="CR74" s="864"/>
      <c r="CS74" s="865"/>
      <c r="CT74" s="865"/>
      <c r="CU74" s="865"/>
      <c r="CV74" s="866"/>
      <c r="CW74" s="864"/>
      <c r="CX74" s="865"/>
      <c r="CY74" s="865"/>
      <c r="CZ74" s="865"/>
      <c r="DA74" s="866"/>
      <c r="DB74" s="864"/>
      <c r="DC74" s="865"/>
      <c r="DD74" s="865"/>
      <c r="DE74" s="865"/>
      <c r="DF74" s="866"/>
      <c r="DG74" s="864"/>
      <c r="DH74" s="865"/>
      <c r="DI74" s="865"/>
      <c r="DJ74" s="865"/>
      <c r="DK74" s="866"/>
      <c r="DL74" s="864"/>
      <c r="DM74" s="865"/>
      <c r="DN74" s="865"/>
      <c r="DO74" s="865"/>
      <c r="DP74" s="866"/>
      <c r="DQ74" s="864"/>
      <c r="DR74" s="865"/>
      <c r="DS74" s="865"/>
      <c r="DT74" s="865"/>
      <c r="DU74" s="866"/>
      <c r="DV74" s="861"/>
      <c r="DW74" s="862"/>
      <c r="DX74" s="862"/>
      <c r="DY74" s="862"/>
      <c r="DZ74" s="863"/>
      <c r="EA74" s="228"/>
    </row>
    <row r="75" spans="1:131" ht="26.25" customHeight="1" x14ac:dyDescent="0.2">
      <c r="A75" s="236">
        <v>8</v>
      </c>
      <c r="B75" s="875" t="s">
        <v>582</v>
      </c>
      <c r="C75" s="876"/>
      <c r="D75" s="876"/>
      <c r="E75" s="876"/>
      <c r="F75" s="876"/>
      <c r="G75" s="876"/>
      <c r="H75" s="876"/>
      <c r="I75" s="876"/>
      <c r="J75" s="876"/>
      <c r="K75" s="876"/>
      <c r="L75" s="876"/>
      <c r="M75" s="876"/>
      <c r="N75" s="876"/>
      <c r="O75" s="876"/>
      <c r="P75" s="877"/>
      <c r="Q75" s="878">
        <v>925</v>
      </c>
      <c r="R75" s="831"/>
      <c r="S75" s="831"/>
      <c r="T75" s="831"/>
      <c r="U75" s="832"/>
      <c r="V75" s="830">
        <v>905</v>
      </c>
      <c r="W75" s="831"/>
      <c r="X75" s="831"/>
      <c r="Y75" s="831"/>
      <c r="Z75" s="832"/>
      <c r="AA75" s="830">
        <v>20</v>
      </c>
      <c r="AB75" s="831"/>
      <c r="AC75" s="831"/>
      <c r="AD75" s="831"/>
      <c r="AE75" s="832"/>
      <c r="AF75" s="830">
        <v>20</v>
      </c>
      <c r="AG75" s="831"/>
      <c r="AH75" s="831"/>
      <c r="AI75" s="831"/>
      <c r="AJ75" s="832"/>
      <c r="AK75" s="830">
        <v>45</v>
      </c>
      <c r="AL75" s="831"/>
      <c r="AM75" s="831"/>
      <c r="AN75" s="831"/>
      <c r="AO75" s="832"/>
      <c r="AP75" s="836" t="s">
        <v>586</v>
      </c>
      <c r="AQ75" s="836"/>
      <c r="AR75" s="836"/>
      <c r="AS75" s="836"/>
      <c r="AT75" s="836"/>
      <c r="AU75" s="836" t="s">
        <v>586</v>
      </c>
      <c r="AV75" s="836"/>
      <c r="AW75" s="836"/>
      <c r="AX75" s="836"/>
      <c r="AY75" s="836"/>
      <c r="AZ75" s="834"/>
      <c r="BA75" s="834"/>
      <c r="BB75" s="834"/>
      <c r="BC75" s="834"/>
      <c r="BD75" s="835"/>
      <c r="BE75" s="239"/>
      <c r="BF75" s="239"/>
      <c r="BG75" s="239"/>
      <c r="BH75" s="239"/>
      <c r="BI75" s="239"/>
      <c r="BJ75" s="239"/>
      <c r="BK75" s="239"/>
      <c r="BL75" s="239"/>
      <c r="BM75" s="239"/>
      <c r="BN75" s="239"/>
      <c r="BO75" s="239"/>
      <c r="BP75" s="239"/>
      <c r="BQ75" s="236">
        <v>69</v>
      </c>
      <c r="BR75" s="241"/>
      <c r="BS75" s="861"/>
      <c r="BT75" s="862"/>
      <c r="BU75" s="862"/>
      <c r="BV75" s="862"/>
      <c r="BW75" s="862"/>
      <c r="BX75" s="862"/>
      <c r="BY75" s="862"/>
      <c r="BZ75" s="862"/>
      <c r="CA75" s="862"/>
      <c r="CB75" s="862"/>
      <c r="CC75" s="862"/>
      <c r="CD75" s="862"/>
      <c r="CE75" s="862"/>
      <c r="CF75" s="862"/>
      <c r="CG75" s="867"/>
      <c r="CH75" s="864"/>
      <c r="CI75" s="865"/>
      <c r="CJ75" s="865"/>
      <c r="CK75" s="865"/>
      <c r="CL75" s="866"/>
      <c r="CM75" s="864"/>
      <c r="CN75" s="865"/>
      <c r="CO75" s="865"/>
      <c r="CP75" s="865"/>
      <c r="CQ75" s="866"/>
      <c r="CR75" s="864"/>
      <c r="CS75" s="865"/>
      <c r="CT75" s="865"/>
      <c r="CU75" s="865"/>
      <c r="CV75" s="866"/>
      <c r="CW75" s="864"/>
      <c r="CX75" s="865"/>
      <c r="CY75" s="865"/>
      <c r="CZ75" s="865"/>
      <c r="DA75" s="866"/>
      <c r="DB75" s="864"/>
      <c r="DC75" s="865"/>
      <c r="DD75" s="865"/>
      <c r="DE75" s="865"/>
      <c r="DF75" s="866"/>
      <c r="DG75" s="864"/>
      <c r="DH75" s="865"/>
      <c r="DI75" s="865"/>
      <c r="DJ75" s="865"/>
      <c r="DK75" s="866"/>
      <c r="DL75" s="864"/>
      <c r="DM75" s="865"/>
      <c r="DN75" s="865"/>
      <c r="DO75" s="865"/>
      <c r="DP75" s="866"/>
      <c r="DQ75" s="864"/>
      <c r="DR75" s="865"/>
      <c r="DS75" s="865"/>
      <c r="DT75" s="865"/>
      <c r="DU75" s="866"/>
      <c r="DV75" s="861"/>
      <c r="DW75" s="862"/>
      <c r="DX75" s="862"/>
      <c r="DY75" s="862"/>
      <c r="DZ75" s="863"/>
      <c r="EA75" s="228"/>
    </row>
    <row r="76" spans="1:131" ht="26.25" customHeight="1" x14ac:dyDescent="0.2">
      <c r="A76" s="236">
        <v>9</v>
      </c>
      <c r="B76" s="875" t="s">
        <v>583</v>
      </c>
      <c r="C76" s="876"/>
      <c r="D76" s="876"/>
      <c r="E76" s="876"/>
      <c r="F76" s="876"/>
      <c r="G76" s="876"/>
      <c r="H76" s="876"/>
      <c r="I76" s="876"/>
      <c r="J76" s="876"/>
      <c r="K76" s="876"/>
      <c r="L76" s="876"/>
      <c r="M76" s="876"/>
      <c r="N76" s="876"/>
      <c r="O76" s="876"/>
      <c r="P76" s="877"/>
      <c r="Q76" s="878">
        <v>267</v>
      </c>
      <c r="R76" s="831"/>
      <c r="S76" s="831"/>
      <c r="T76" s="831"/>
      <c r="U76" s="832"/>
      <c r="V76" s="830">
        <v>178</v>
      </c>
      <c r="W76" s="831"/>
      <c r="X76" s="831"/>
      <c r="Y76" s="831"/>
      <c r="Z76" s="832"/>
      <c r="AA76" s="830">
        <v>89</v>
      </c>
      <c r="AB76" s="831"/>
      <c r="AC76" s="831"/>
      <c r="AD76" s="831"/>
      <c r="AE76" s="832"/>
      <c r="AF76" s="830">
        <v>89</v>
      </c>
      <c r="AG76" s="831"/>
      <c r="AH76" s="831"/>
      <c r="AI76" s="831"/>
      <c r="AJ76" s="832"/>
      <c r="AK76" s="830">
        <v>13</v>
      </c>
      <c r="AL76" s="831"/>
      <c r="AM76" s="831"/>
      <c r="AN76" s="831"/>
      <c r="AO76" s="832"/>
      <c r="AP76" s="836" t="s">
        <v>586</v>
      </c>
      <c r="AQ76" s="836"/>
      <c r="AR76" s="836"/>
      <c r="AS76" s="836"/>
      <c r="AT76" s="836"/>
      <c r="AU76" s="836" t="s">
        <v>586</v>
      </c>
      <c r="AV76" s="836"/>
      <c r="AW76" s="836"/>
      <c r="AX76" s="836"/>
      <c r="AY76" s="836"/>
      <c r="AZ76" s="834"/>
      <c r="BA76" s="834"/>
      <c r="BB76" s="834"/>
      <c r="BC76" s="834"/>
      <c r="BD76" s="835"/>
      <c r="BE76" s="239"/>
      <c r="BF76" s="239"/>
      <c r="BG76" s="239"/>
      <c r="BH76" s="239"/>
      <c r="BI76" s="239"/>
      <c r="BJ76" s="239"/>
      <c r="BK76" s="239"/>
      <c r="BL76" s="239"/>
      <c r="BM76" s="239"/>
      <c r="BN76" s="239"/>
      <c r="BO76" s="239"/>
      <c r="BP76" s="239"/>
      <c r="BQ76" s="236">
        <v>70</v>
      </c>
      <c r="BR76" s="241"/>
      <c r="BS76" s="861"/>
      <c r="BT76" s="862"/>
      <c r="BU76" s="862"/>
      <c r="BV76" s="862"/>
      <c r="BW76" s="862"/>
      <c r="BX76" s="862"/>
      <c r="BY76" s="862"/>
      <c r="BZ76" s="862"/>
      <c r="CA76" s="862"/>
      <c r="CB76" s="862"/>
      <c r="CC76" s="862"/>
      <c r="CD76" s="862"/>
      <c r="CE76" s="862"/>
      <c r="CF76" s="862"/>
      <c r="CG76" s="867"/>
      <c r="CH76" s="864"/>
      <c r="CI76" s="865"/>
      <c r="CJ76" s="865"/>
      <c r="CK76" s="865"/>
      <c r="CL76" s="866"/>
      <c r="CM76" s="864"/>
      <c r="CN76" s="865"/>
      <c r="CO76" s="865"/>
      <c r="CP76" s="865"/>
      <c r="CQ76" s="866"/>
      <c r="CR76" s="864"/>
      <c r="CS76" s="865"/>
      <c r="CT76" s="865"/>
      <c r="CU76" s="865"/>
      <c r="CV76" s="866"/>
      <c r="CW76" s="864"/>
      <c r="CX76" s="865"/>
      <c r="CY76" s="865"/>
      <c r="CZ76" s="865"/>
      <c r="DA76" s="866"/>
      <c r="DB76" s="864"/>
      <c r="DC76" s="865"/>
      <c r="DD76" s="865"/>
      <c r="DE76" s="865"/>
      <c r="DF76" s="866"/>
      <c r="DG76" s="864"/>
      <c r="DH76" s="865"/>
      <c r="DI76" s="865"/>
      <c r="DJ76" s="865"/>
      <c r="DK76" s="866"/>
      <c r="DL76" s="864"/>
      <c r="DM76" s="865"/>
      <c r="DN76" s="865"/>
      <c r="DO76" s="865"/>
      <c r="DP76" s="866"/>
      <c r="DQ76" s="864"/>
      <c r="DR76" s="865"/>
      <c r="DS76" s="865"/>
      <c r="DT76" s="865"/>
      <c r="DU76" s="866"/>
      <c r="DV76" s="861"/>
      <c r="DW76" s="862"/>
      <c r="DX76" s="862"/>
      <c r="DY76" s="862"/>
      <c r="DZ76" s="863"/>
      <c r="EA76" s="228"/>
    </row>
    <row r="77" spans="1:131" ht="26.25" customHeight="1" x14ac:dyDescent="0.2">
      <c r="A77" s="236">
        <v>10</v>
      </c>
      <c r="B77" s="875" t="s">
        <v>584</v>
      </c>
      <c r="C77" s="876"/>
      <c r="D77" s="876"/>
      <c r="E77" s="876"/>
      <c r="F77" s="876"/>
      <c r="G77" s="876"/>
      <c r="H77" s="876"/>
      <c r="I77" s="876"/>
      <c r="J77" s="876"/>
      <c r="K77" s="876"/>
      <c r="L77" s="876"/>
      <c r="M77" s="876"/>
      <c r="N77" s="876"/>
      <c r="O77" s="876"/>
      <c r="P77" s="877"/>
      <c r="Q77" s="878">
        <v>4</v>
      </c>
      <c r="R77" s="831"/>
      <c r="S77" s="831"/>
      <c r="T77" s="831"/>
      <c r="U77" s="832"/>
      <c r="V77" s="830">
        <v>3</v>
      </c>
      <c r="W77" s="831"/>
      <c r="X77" s="831"/>
      <c r="Y77" s="831"/>
      <c r="Z77" s="832"/>
      <c r="AA77" s="830">
        <v>1</v>
      </c>
      <c r="AB77" s="831"/>
      <c r="AC77" s="831"/>
      <c r="AD77" s="831"/>
      <c r="AE77" s="832"/>
      <c r="AF77" s="830">
        <v>1</v>
      </c>
      <c r="AG77" s="831"/>
      <c r="AH77" s="831"/>
      <c r="AI77" s="831"/>
      <c r="AJ77" s="832"/>
      <c r="AK77" s="836" t="s">
        <v>586</v>
      </c>
      <c r="AL77" s="836"/>
      <c r="AM77" s="836"/>
      <c r="AN77" s="836"/>
      <c r="AO77" s="836"/>
      <c r="AP77" s="836" t="s">
        <v>586</v>
      </c>
      <c r="AQ77" s="836"/>
      <c r="AR77" s="836"/>
      <c r="AS77" s="836"/>
      <c r="AT77" s="836"/>
      <c r="AU77" s="836" t="s">
        <v>586</v>
      </c>
      <c r="AV77" s="836"/>
      <c r="AW77" s="836"/>
      <c r="AX77" s="836"/>
      <c r="AY77" s="836"/>
      <c r="AZ77" s="834"/>
      <c r="BA77" s="834"/>
      <c r="BB77" s="834"/>
      <c r="BC77" s="834"/>
      <c r="BD77" s="835"/>
      <c r="BE77" s="239"/>
      <c r="BF77" s="239"/>
      <c r="BG77" s="239"/>
      <c r="BH77" s="239"/>
      <c r="BI77" s="239"/>
      <c r="BJ77" s="239"/>
      <c r="BK77" s="239"/>
      <c r="BL77" s="239"/>
      <c r="BM77" s="239"/>
      <c r="BN77" s="239"/>
      <c r="BO77" s="239"/>
      <c r="BP77" s="239"/>
      <c r="BQ77" s="236">
        <v>71</v>
      </c>
      <c r="BR77" s="241"/>
      <c r="BS77" s="861"/>
      <c r="BT77" s="862"/>
      <c r="BU77" s="862"/>
      <c r="BV77" s="862"/>
      <c r="BW77" s="862"/>
      <c r="BX77" s="862"/>
      <c r="BY77" s="862"/>
      <c r="BZ77" s="862"/>
      <c r="CA77" s="862"/>
      <c r="CB77" s="862"/>
      <c r="CC77" s="862"/>
      <c r="CD77" s="862"/>
      <c r="CE77" s="862"/>
      <c r="CF77" s="862"/>
      <c r="CG77" s="867"/>
      <c r="CH77" s="864"/>
      <c r="CI77" s="865"/>
      <c r="CJ77" s="865"/>
      <c r="CK77" s="865"/>
      <c r="CL77" s="866"/>
      <c r="CM77" s="864"/>
      <c r="CN77" s="865"/>
      <c r="CO77" s="865"/>
      <c r="CP77" s="865"/>
      <c r="CQ77" s="866"/>
      <c r="CR77" s="864"/>
      <c r="CS77" s="865"/>
      <c r="CT77" s="865"/>
      <c r="CU77" s="865"/>
      <c r="CV77" s="866"/>
      <c r="CW77" s="864"/>
      <c r="CX77" s="865"/>
      <c r="CY77" s="865"/>
      <c r="CZ77" s="865"/>
      <c r="DA77" s="866"/>
      <c r="DB77" s="864"/>
      <c r="DC77" s="865"/>
      <c r="DD77" s="865"/>
      <c r="DE77" s="865"/>
      <c r="DF77" s="866"/>
      <c r="DG77" s="864"/>
      <c r="DH77" s="865"/>
      <c r="DI77" s="865"/>
      <c r="DJ77" s="865"/>
      <c r="DK77" s="866"/>
      <c r="DL77" s="864"/>
      <c r="DM77" s="865"/>
      <c r="DN77" s="865"/>
      <c r="DO77" s="865"/>
      <c r="DP77" s="866"/>
      <c r="DQ77" s="864"/>
      <c r="DR77" s="865"/>
      <c r="DS77" s="865"/>
      <c r="DT77" s="865"/>
      <c r="DU77" s="866"/>
      <c r="DV77" s="861"/>
      <c r="DW77" s="862"/>
      <c r="DX77" s="862"/>
      <c r="DY77" s="862"/>
      <c r="DZ77" s="863"/>
      <c r="EA77" s="228"/>
    </row>
    <row r="78" spans="1:131" ht="26.25" customHeight="1" x14ac:dyDescent="0.2">
      <c r="A78" s="236">
        <v>11</v>
      </c>
      <c r="B78" s="875" t="s">
        <v>585</v>
      </c>
      <c r="C78" s="876"/>
      <c r="D78" s="876"/>
      <c r="E78" s="876"/>
      <c r="F78" s="876"/>
      <c r="G78" s="876"/>
      <c r="H78" s="876"/>
      <c r="I78" s="876"/>
      <c r="J78" s="876"/>
      <c r="K78" s="876"/>
      <c r="L78" s="876"/>
      <c r="M78" s="876"/>
      <c r="N78" s="876"/>
      <c r="O78" s="876"/>
      <c r="P78" s="877"/>
      <c r="Q78" s="879">
        <v>4818</v>
      </c>
      <c r="R78" s="836"/>
      <c r="S78" s="836"/>
      <c r="T78" s="836"/>
      <c r="U78" s="836"/>
      <c r="V78" s="836">
        <v>4560</v>
      </c>
      <c r="W78" s="836"/>
      <c r="X78" s="836"/>
      <c r="Y78" s="836"/>
      <c r="Z78" s="836"/>
      <c r="AA78" s="836">
        <v>258</v>
      </c>
      <c r="AB78" s="836"/>
      <c r="AC78" s="836"/>
      <c r="AD78" s="836"/>
      <c r="AE78" s="836"/>
      <c r="AF78" s="836">
        <v>258</v>
      </c>
      <c r="AG78" s="836"/>
      <c r="AH78" s="836"/>
      <c r="AI78" s="836"/>
      <c r="AJ78" s="836"/>
      <c r="AK78" s="836">
        <v>179</v>
      </c>
      <c r="AL78" s="836"/>
      <c r="AM78" s="836"/>
      <c r="AN78" s="836"/>
      <c r="AO78" s="836"/>
      <c r="AP78" s="836" t="s">
        <v>586</v>
      </c>
      <c r="AQ78" s="836"/>
      <c r="AR78" s="836"/>
      <c r="AS78" s="836"/>
      <c r="AT78" s="836"/>
      <c r="AU78" s="836" t="s">
        <v>586</v>
      </c>
      <c r="AV78" s="836"/>
      <c r="AW78" s="836"/>
      <c r="AX78" s="836"/>
      <c r="AY78" s="836"/>
      <c r="AZ78" s="834"/>
      <c r="BA78" s="834"/>
      <c r="BB78" s="834"/>
      <c r="BC78" s="834"/>
      <c r="BD78" s="835"/>
      <c r="BE78" s="239"/>
      <c r="BF78" s="239"/>
      <c r="BG78" s="239"/>
      <c r="BH78" s="239"/>
      <c r="BI78" s="239"/>
      <c r="BJ78" s="228"/>
      <c r="BK78" s="228"/>
      <c r="BL78" s="228"/>
      <c r="BM78" s="228"/>
      <c r="BN78" s="228"/>
      <c r="BO78" s="239"/>
      <c r="BP78" s="239"/>
      <c r="BQ78" s="236">
        <v>72</v>
      </c>
      <c r="BR78" s="241"/>
      <c r="BS78" s="861"/>
      <c r="BT78" s="862"/>
      <c r="BU78" s="862"/>
      <c r="BV78" s="862"/>
      <c r="BW78" s="862"/>
      <c r="BX78" s="862"/>
      <c r="BY78" s="862"/>
      <c r="BZ78" s="862"/>
      <c r="CA78" s="862"/>
      <c r="CB78" s="862"/>
      <c r="CC78" s="862"/>
      <c r="CD78" s="862"/>
      <c r="CE78" s="862"/>
      <c r="CF78" s="862"/>
      <c r="CG78" s="867"/>
      <c r="CH78" s="864"/>
      <c r="CI78" s="865"/>
      <c r="CJ78" s="865"/>
      <c r="CK78" s="865"/>
      <c r="CL78" s="866"/>
      <c r="CM78" s="864"/>
      <c r="CN78" s="865"/>
      <c r="CO78" s="865"/>
      <c r="CP78" s="865"/>
      <c r="CQ78" s="866"/>
      <c r="CR78" s="864"/>
      <c r="CS78" s="865"/>
      <c r="CT78" s="865"/>
      <c r="CU78" s="865"/>
      <c r="CV78" s="866"/>
      <c r="CW78" s="864"/>
      <c r="CX78" s="865"/>
      <c r="CY78" s="865"/>
      <c r="CZ78" s="865"/>
      <c r="DA78" s="866"/>
      <c r="DB78" s="864"/>
      <c r="DC78" s="865"/>
      <c r="DD78" s="865"/>
      <c r="DE78" s="865"/>
      <c r="DF78" s="866"/>
      <c r="DG78" s="864"/>
      <c r="DH78" s="865"/>
      <c r="DI78" s="865"/>
      <c r="DJ78" s="865"/>
      <c r="DK78" s="866"/>
      <c r="DL78" s="864"/>
      <c r="DM78" s="865"/>
      <c r="DN78" s="865"/>
      <c r="DO78" s="865"/>
      <c r="DP78" s="866"/>
      <c r="DQ78" s="864"/>
      <c r="DR78" s="865"/>
      <c r="DS78" s="865"/>
      <c r="DT78" s="865"/>
      <c r="DU78" s="866"/>
      <c r="DV78" s="861"/>
      <c r="DW78" s="862"/>
      <c r="DX78" s="862"/>
      <c r="DY78" s="862"/>
      <c r="DZ78" s="863"/>
      <c r="EA78" s="228"/>
    </row>
    <row r="79" spans="1:131" ht="26.25" customHeight="1" x14ac:dyDescent="0.2">
      <c r="A79" s="236">
        <v>12</v>
      </c>
      <c r="B79" s="875"/>
      <c r="C79" s="876"/>
      <c r="D79" s="876"/>
      <c r="E79" s="876"/>
      <c r="F79" s="876"/>
      <c r="G79" s="876"/>
      <c r="H79" s="876"/>
      <c r="I79" s="876"/>
      <c r="J79" s="876"/>
      <c r="K79" s="876"/>
      <c r="L79" s="876"/>
      <c r="M79" s="876"/>
      <c r="N79" s="876"/>
      <c r="O79" s="876"/>
      <c r="P79" s="877"/>
      <c r="Q79" s="879"/>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4"/>
      <c r="BA79" s="834"/>
      <c r="BB79" s="834"/>
      <c r="BC79" s="834"/>
      <c r="BD79" s="835"/>
      <c r="BE79" s="239"/>
      <c r="BF79" s="239"/>
      <c r="BG79" s="239"/>
      <c r="BH79" s="239"/>
      <c r="BI79" s="239"/>
      <c r="BJ79" s="228"/>
      <c r="BK79" s="228"/>
      <c r="BL79" s="228"/>
      <c r="BM79" s="228"/>
      <c r="BN79" s="228"/>
      <c r="BO79" s="239"/>
      <c r="BP79" s="239"/>
      <c r="BQ79" s="236">
        <v>73</v>
      </c>
      <c r="BR79" s="241"/>
      <c r="BS79" s="861"/>
      <c r="BT79" s="862"/>
      <c r="BU79" s="862"/>
      <c r="BV79" s="862"/>
      <c r="BW79" s="862"/>
      <c r="BX79" s="862"/>
      <c r="BY79" s="862"/>
      <c r="BZ79" s="862"/>
      <c r="CA79" s="862"/>
      <c r="CB79" s="862"/>
      <c r="CC79" s="862"/>
      <c r="CD79" s="862"/>
      <c r="CE79" s="862"/>
      <c r="CF79" s="862"/>
      <c r="CG79" s="867"/>
      <c r="CH79" s="864"/>
      <c r="CI79" s="865"/>
      <c r="CJ79" s="865"/>
      <c r="CK79" s="865"/>
      <c r="CL79" s="866"/>
      <c r="CM79" s="864"/>
      <c r="CN79" s="865"/>
      <c r="CO79" s="865"/>
      <c r="CP79" s="865"/>
      <c r="CQ79" s="866"/>
      <c r="CR79" s="864"/>
      <c r="CS79" s="865"/>
      <c r="CT79" s="865"/>
      <c r="CU79" s="865"/>
      <c r="CV79" s="866"/>
      <c r="CW79" s="864"/>
      <c r="CX79" s="865"/>
      <c r="CY79" s="865"/>
      <c r="CZ79" s="865"/>
      <c r="DA79" s="866"/>
      <c r="DB79" s="864"/>
      <c r="DC79" s="865"/>
      <c r="DD79" s="865"/>
      <c r="DE79" s="865"/>
      <c r="DF79" s="866"/>
      <c r="DG79" s="864"/>
      <c r="DH79" s="865"/>
      <c r="DI79" s="865"/>
      <c r="DJ79" s="865"/>
      <c r="DK79" s="866"/>
      <c r="DL79" s="864"/>
      <c r="DM79" s="865"/>
      <c r="DN79" s="865"/>
      <c r="DO79" s="865"/>
      <c r="DP79" s="866"/>
      <c r="DQ79" s="864"/>
      <c r="DR79" s="865"/>
      <c r="DS79" s="865"/>
      <c r="DT79" s="865"/>
      <c r="DU79" s="866"/>
      <c r="DV79" s="861"/>
      <c r="DW79" s="862"/>
      <c r="DX79" s="862"/>
      <c r="DY79" s="862"/>
      <c r="DZ79" s="863"/>
      <c r="EA79" s="228"/>
    </row>
    <row r="80" spans="1:131" ht="26.25" customHeight="1" x14ac:dyDescent="0.2">
      <c r="A80" s="236">
        <v>13</v>
      </c>
      <c r="B80" s="875"/>
      <c r="C80" s="876"/>
      <c r="D80" s="876"/>
      <c r="E80" s="876"/>
      <c r="F80" s="876"/>
      <c r="G80" s="876"/>
      <c r="H80" s="876"/>
      <c r="I80" s="876"/>
      <c r="J80" s="876"/>
      <c r="K80" s="876"/>
      <c r="L80" s="876"/>
      <c r="M80" s="876"/>
      <c r="N80" s="876"/>
      <c r="O80" s="876"/>
      <c r="P80" s="877"/>
      <c r="Q80" s="879"/>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4"/>
      <c r="BA80" s="834"/>
      <c r="BB80" s="834"/>
      <c r="BC80" s="834"/>
      <c r="BD80" s="835"/>
      <c r="BE80" s="239"/>
      <c r="BF80" s="239"/>
      <c r="BG80" s="239"/>
      <c r="BH80" s="239"/>
      <c r="BI80" s="239"/>
      <c r="BJ80" s="239"/>
      <c r="BK80" s="239"/>
      <c r="BL80" s="239"/>
      <c r="BM80" s="239"/>
      <c r="BN80" s="239"/>
      <c r="BO80" s="239"/>
      <c r="BP80" s="239"/>
      <c r="BQ80" s="236">
        <v>74</v>
      </c>
      <c r="BR80" s="241"/>
      <c r="BS80" s="861"/>
      <c r="BT80" s="862"/>
      <c r="BU80" s="862"/>
      <c r="BV80" s="862"/>
      <c r="BW80" s="862"/>
      <c r="BX80" s="862"/>
      <c r="BY80" s="862"/>
      <c r="BZ80" s="862"/>
      <c r="CA80" s="862"/>
      <c r="CB80" s="862"/>
      <c r="CC80" s="862"/>
      <c r="CD80" s="862"/>
      <c r="CE80" s="862"/>
      <c r="CF80" s="862"/>
      <c r="CG80" s="867"/>
      <c r="CH80" s="864"/>
      <c r="CI80" s="865"/>
      <c r="CJ80" s="865"/>
      <c r="CK80" s="865"/>
      <c r="CL80" s="866"/>
      <c r="CM80" s="864"/>
      <c r="CN80" s="865"/>
      <c r="CO80" s="865"/>
      <c r="CP80" s="865"/>
      <c r="CQ80" s="866"/>
      <c r="CR80" s="864"/>
      <c r="CS80" s="865"/>
      <c r="CT80" s="865"/>
      <c r="CU80" s="865"/>
      <c r="CV80" s="866"/>
      <c r="CW80" s="864"/>
      <c r="CX80" s="865"/>
      <c r="CY80" s="865"/>
      <c r="CZ80" s="865"/>
      <c r="DA80" s="866"/>
      <c r="DB80" s="864"/>
      <c r="DC80" s="865"/>
      <c r="DD80" s="865"/>
      <c r="DE80" s="865"/>
      <c r="DF80" s="866"/>
      <c r="DG80" s="864"/>
      <c r="DH80" s="865"/>
      <c r="DI80" s="865"/>
      <c r="DJ80" s="865"/>
      <c r="DK80" s="866"/>
      <c r="DL80" s="864"/>
      <c r="DM80" s="865"/>
      <c r="DN80" s="865"/>
      <c r="DO80" s="865"/>
      <c r="DP80" s="866"/>
      <c r="DQ80" s="864"/>
      <c r="DR80" s="865"/>
      <c r="DS80" s="865"/>
      <c r="DT80" s="865"/>
      <c r="DU80" s="866"/>
      <c r="DV80" s="861"/>
      <c r="DW80" s="862"/>
      <c r="DX80" s="862"/>
      <c r="DY80" s="862"/>
      <c r="DZ80" s="863"/>
      <c r="EA80" s="228"/>
    </row>
    <row r="81" spans="1:131" ht="26.25" customHeight="1" x14ac:dyDescent="0.2">
      <c r="A81" s="236">
        <v>14</v>
      </c>
      <c r="B81" s="875"/>
      <c r="C81" s="876"/>
      <c r="D81" s="876"/>
      <c r="E81" s="876"/>
      <c r="F81" s="876"/>
      <c r="G81" s="876"/>
      <c r="H81" s="876"/>
      <c r="I81" s="876"/>
      <c r="J81" s="876"/>
      <c r="K81" s="876"/>
      <c r="L81" s="876"/>
      <c r="M81" s="876"/>
      <c r="N81" s="876"/>
      <c r="O81" s="876"/>
      <c r="P81" s="877"/>
      <c r="Q81" s="879"/>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4"/>
      <c r="BA81" s="834"/>
      <c r="BB81" s="834"/>
      <c r="BC81" s="834"/>
      <c r="BD81" s="835"/>
      <c r="BE81" s="239"/>
      <c r="BF81" s="239"/>
      <c r="BG81" s="239"/>
      <c r="BH81" s="239"/>
      <c r="BI81" s="239"/>
      <c r="BJ81" s="239"/>
      <c r="BK81" s="239"/>
      <c r="BL81" s="239"/>
      <c r="BM81" s="239"/>
      <c r="BN81" s="239"/>
      <c r="BO81" s="239"/>
      <c r="BP81" s="239"/>
      <c r="BQ81" s="236">
        <v>75</v>
      </c>
      <c r="BR81" s="241"/>
      <c r="BS81" s="861"/>
      <c r="BT81" s="862"/>
      <c r="BU81" s="862"/>
      <c r="BV81" s="862"/>
      <c r="BW81" s="862"/>
      <c r="BX81" s="862"/>
      <c r="BY81" s="862"/>
      <c r="BZ81" s="862"/>
      <c r="CA81" s="862"/>
      <c r="CB81" s="862"/>
      <c r="CC81" s="862"/>
      <c r="CD81" s="862"/>
      <c r="CE81" s="862"/>
      <c r="CF81" s="862"/>
      <c r="CG81" s="867"/>
      <c r="CH81" s="864"/>
      <c r="CI81" s="865"/>
      <c r="CJ81" s="865"/>
      <c r="CK81" s="865"/>
      <c r="CL81" s="866"/>
      <c r="CM81" s="864"/>
      <c r="CN81" s="865"/>
      <c r="CO81" s="865"/>
      <c r="CP81" s="865"/>
      <c r="CQ81" s="866"/>
      <c r="CR81" s="864"/>
      <c r="CS81" s="865"/>
      <c r="CT81" s="865"/>
      <c r="CU81" s="865"/>
      <c r="CV81" s="866"/>
      <c r="CW81" s="864"/>
      <c r="CX81" s="865"/>
      <c r="CY81" s="865"/>
      <c r="CZ81" s="865"/>
      <c r="DA81" s="866"/>
      <c r="DB81" s="864"/>
      <c r="DC81" s="865"/>
      <c r="DD81" s="865"/>
      <c r="DE81" s="865"/>
      <c r="DF81" s="866"/>
      <c r="DG81" s="864"/>
      <c r="DH81" s="865"/>
      <c r="DI81" s="865"/>
      <c r="DJ81" s="865"/>
      <c r="DK81" s="866"/>
      <c r="DL81" s="864"/>
      <c r="DM81" s="865"/>
      <c r="DN81" s="865"/>
      <c r="DO81" s="865"/>
      <c r="DP81" s="866"/>
      <c r="DQ81" s="864"/>
      <c r="DR81" s="865"/>
      <c r="DS81" s="865"/>
      <c r="DT81" s="865"/>
      <c r="DU81" s="866"/>
      <c r="DV81" s="861"/>
      <c r="DW81" s="862"/>
      <c r="DX81" s="862"/>
      <c r="DY81" s="862"/>
      <c r="DZ81" s="863"/>
      <c r="EA81" s="228"/>
    </row>
    <row r="82" spans="1:131" ht="26.25" customHeight="1" x14ac:dyDescent="0.2">
      <c r="A82" s="236">
        <v>15</v>
      </c>
      <c r="B82" s="875"/>
      <c r="C82" s="876"/>
      <c r="D82" s="876"/>
      <c r="E82" s="876"/>
      <c r="F82" s="876"/>
      <c r="G82" s="876"/>
      <c r="H82" s="876"/>
      <c r="I82" s="876"/>
      <c r="J82" s="876"/>
      <c r="K82" s="876"/>
      <c r="L82" s="876"/>
      <c r="M82" s="876"/>
      <c r="N82" s="876"/>
      <c r="O82" s="876"/>
      <c r="P82" s="877"/>
      <c r="Q82" s="879"/>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4"/>
      <c r="BA82" s="834"/>
      <c r="BB82" s="834"/>
      <c r="BC82" s="834"/>
      <c r="BD82" s="835"/>
      <c r="BE82" s="239"/>
      <c r="BF82" s="239"/>
      <c r="BG82" s="239"/>
      <c r="BH82" s="239"/>
      <c r="BI82" s="239"/>
      <c r="BJ82" s="239"/>
      <c r="BK82" s="239"/>
      <c r="BL82" s="239"/>
      <c r="BM82" s="239"/>
      <c r="BN82" s="239"/>
      <c r="BO82" s="239"/>
      <c r="BP82" s="239"/>
      <c r="BQ82" s="236">
        <v>76</v>
      </c>
      <c r="BR82" s="241"/>
      <c r="BS82" s="861"/>
      <c r="BT82" s="862"/>
      <c r="BU82" s="862"/>
      <c r="BV82" s="862"/>
      <c r="BW82" s="862"/>
      <c r="BX82" s="862"/>
      <c r="BY82" s="862"/>
      <c r="BZ82" s="862"/>
      <c r="CA82" s="862"/>
      <c r="CB82" s="862"/>
      <c r="CC82" s="862"/>
      <c r="CD82" s="862"/>
      <c r="CE82" s="862"/>
      <c r="CF82" s="862"/>
      <c r="CG82" s="867"/>
      <c r="CH82" s="864"/>
      <c r="CI82" s="865"/>
      <c r="CJ82" s="865"/>
      <c r="CK82" s="865"/>
      <c r="CL82" s="866"/>
      <c r="CM82" s="864"/>
      <c r="CN82" s="865"/>
      <c r="CO82" s="865"/>
      <c r="CP82" s="865"/>
      <c r="CQ82" s="866"/>
      <c r="CR82" s="864"/>
      <c r="CS82" s="865"/>
      <c r="CT82" s="865"/>
      <c r="CU82" s="865"/>
      <c r="CV82" s="866"/>
      <c r="CW82" s="864"/>
      <c r="CX82" s="865"/>
      <c r="CY82" s="865"/>
      <c r="CZ82" s="865"/>
      <c r="DA82" s="866"/>
      <c r="DB82" s="864"/>
      <c r="DC82" s="865"/>
      <c r="DD82" s="865"/>
      <c r="DE82" s="865"/>
      <c r="DF82" s="866"/>
      <c r="DG82" s="864"/>
      <c r="DH82" s="865"/>
      <c r="DI82" s="865"/>
      <c r="DJ82" s="865"/>
      <c r="DK82" s="866"/>
      <c r="DL82" s="864"/>
      <c r="DM82" s="865"/>
      <c r="DN82" s="865"/>
      <c r="DO82" s="865"/>
      <c r="DP82" s="866"/>
      <c r="DQ82" s="864"/>
      <c r="DR82" s="865"/>
      <c r="DS82" s="865"/>
      <c r="DT82" s="865"/>
      <c r="DU82" s="866"/>
      <c r="DV82" s="861"/>
      <c r="DW82" s="862"/>
      <c r="DX82" s="862"/>
      <c r="DY82" s="862"/>
      <c r="DZ82" s="863"/>
      <c r="EA82" s="228"/>
    </row>
    <row r="83" spans="1:131" ht="26.25" customHeight="1" x14ac:dyDescent="0.2">
      <c r="A83" s="236">
        <v>16</v>
      </c>
      <c r="B83" s="875"/>
      <c r="C83" s="876"/>
      <c r="D83" s="876"/>
      <c r="E83" s="876"/>
      <c r="F83" s="876"/>
      <c r="G83" s="876"/>
      <c r="H83" s="876"/>
      <c r="I83" s="876"/>
      <c r="J83" s="876"/>
      <c r="K83" s="876"/>
      <c r="L83" s="876"/>
      <c r="M83" s="876"/>
      <c r="N83" s="876"/>
      <c r="O83" s="876"/>
      <c r="P83" s="877"/>
      <c r="Q83" s="879"/>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4"/>
      <c r="BA83" s="834"/>
      <c r="BB83" s="834"/>
      <c r="BC83" s="834"/>
      <c r="BD83" s="835"/>
      <c r="BE83" s="239"/>
      <c r="BF83" s="239"/>
      <c r="BG83" s="239"/>
      <c r="BH83" s="239"/>
      <c r="BI83" s="239"/>
      <c r="BJ83" s="239"/>
      <c r="BK83" s="239"/>
      <c r="BL83" s="239"/>
      <c r="BM83" s="239"/>
      <c r="BN83" s="239"/>
      <c r="BO83" s="239"/>
      <c r="BP83" s="239"/>
      <c r="BQ83" s="236">
        <v>77</v>
      </c>
      <c r="BR83" s="241"/>
      <c r="BS83" s="861"/>
      <c r="BT83" s="862"/>
      <c r="BU83" s="862"/>
      <c r="BV83" s="862"/>
      <c r="BW83" s="862"/>
      <c r="BX83" s="862"/>
      <c r="BY83" s="862"/>
      <c r="BZ83" s="862"/>
      <c r="CA83" s="862"/>
      <c r="CB83" s="862"/>
      <c r="CC83" s="862"/>
      <c r="CD83" s="862"/>
      <c r="CE83" s="862"/>
      <c r="CF83" s="862"/>
      <c r="CG83" s="867"/>
      <c r="CH83" s="864"/>
      <c r="CI83" s="865"/>
      <c r="CJ83" s="865"/>
      <c r="CK83" s="865"/>
      <c r="CL83" s="866"/>
      <c r="CM83" s="864"/>
      <c r="CN83" s="865"/>
      <c r="CO83" s="865"/>
      <c r="CP83" s="865"/>
      <c r="CQ83" s="866"/>
      <c r="CR83" s="864"/>
      <c r="CS83" s="865"/>
      <c r="CT83" s="865"/>
      <c r="CU83" s="865"/>
      <c r="CV83" s="866"/>
      <c r="CW83" s="864"/>
      <c r="CX83" s="865"/>
      <c r="CY83" s="865"/>
      <c r="CZ83" s="865"/>
      <c r="DA83" s="866"/>
      <c r="DB83" s="864"/>
      <c r="DC83" s="865"/>
      <c r="DD83" s="865"/>
      <c r="DE83" s="865"/>
      <c r="DF83" s="866"/>
      <c r="DG83" s="864"/>
      <c r="DH83" s="865"/>
      <c r="DI83" s="865"/>
      <c r="DJ83" s="865"/>
      <c r="DK83" s="866"/>
      <c r="DL83" s="864"/>
      <c r="DM83" s="865"/>
      <c r="DN83" s="865"/>
      <c r="DO83" s="865"/>
      <c r="DP83" s="866"/>
      <c r="DQ83" s="864"/>
      <c r="DR83" s="865"/>
      <c r="DS83" s="865"/>
      <c r="DT83" s="865"/>
      <c r="DU83" s="866"/>
      <c r="DV83" s="861"/>
      <c r="DW83" s="862"/>
      <c r="DX83" s="862"/>
      <c r="DY83" s="862"/>
      <c r="DZ83" s="863"/>
      <c r="EA83" s="228"/>
    </row>
    <row r="84" spans="1:131" ht="26.25" customHeight="1" x14ac:dyDescent="0.2">
      <c r="A84" s="236">
        <v>17</v>
      </c>
      <c r="B84" s="875"/>
      <c r="C84" s="876"/>
      <c r="D84" s="876"/>
      <c r="E84" s="876"/>
      <c r="F84" s="876"/>
      <c r="G84" s="876"/>
      <c r="H84" s="876"/>
      <c r="I84" s="876"/>
      <c r="J84" s="876"/>
      <c r="K84" s="876"/>
      <c r="L84" s="876"/>
      <c r="M84" s="876"/>
      <c r="N84" s="876"/>
      <c r="O84" s="876"/>
      <c r="P84" s="877"/>
      <c r="Q84" s="879"/>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4"/>
      <c r="BA84" s="834"/>
      <c r="BB84" s="834"/>
      <c r="BC84" s="834"/>
      <c r="BD84" s="835"/>
      <c r="BE84" s="239"/>
      <c r="BF84" s="239"/>
      <c r="BG84" s="239"/>
      <c r="BH84" s="239"/>
      <c r="BI84" s="239"/>
      <c r="BJ84" s="239"/>
      <c r="BK84" s="239"/>
      <c r="BL84" s="239"/>
      <c r="BM84" s="239"/>
      <c r="BN84" s="239"/>
      <c r="BO84" s="239"/>
      <c r="BP84" s="239"/>
      <c r="BQ84" s="236">
        <v>78</v>
      </c>
      <c r="BR84" s="241"/>
      <c r="BS84" s="861"/>
      <c r="BT84" s="862"/>
      <c r="BU84" s="862"/>
      <c r="BV84" s="862"/>
      <c r="BW84" s="862"/>
      <c r="BX84" s="862"/>
      <c r="BY84" s="862"/>
      <c r="BZ84" s="862"/>
      <c r="CA84" s="862"/>
      <c r="CB84" s="862"/>
      <c r="CC84" s="862"/>
      <c r="CD84" s="862"/>
      <c r="CE84" s="862"/>
      <c r="CF84" s="862"/>
      <c r="CG84" s="867"/>
      <c r="CH84" s="864"/>
      <c r="CI84" s="865"/>
      <c r="CJ84" s="865"/>
      <c r="CK84" s="865"/>
      <c r="CL84" s="866"/>
      <c r="CM84" s="864"/>
      <c r="CN84" s="865"/>
      <c r="CO84" s="865"/>
      <c r="CP84" s="865"/>
      <c r="CQ84" s="866"/>
      <c r="CR84" s="864"/>
      <c r="CS84" s="865"/>
      <c r="CT84" s="865"/>
      <c r="CU84" s="865"/>
      <c r="CV84" s="866"/>
      <c r="CW84" s="864"/>
      <c r="CX84" s="865"/>
      <c r="CY84" s="865"/>
      <c r="CZ84" s="865"/>
      <c r="DA84" s="866"/>
      <c r="DB84" s="864"/>
      <c r="DC84" s="865"/>
      <c r="DD84" s="865"/>
      <c r="DE84" s="865"/>
      <c r="DF84" s="866"/>
      <c r="DG84" s="864"/>
      <c r="DH84" s="865"/>
      <c r="DI84" s="865"/>
      <c r="DJ84" s="865"/>
      <c r="DK84" s="866"/>
      <c r="DL84" s="864"/>
      <c r="DM84" s="865"/>
      <c r="DN84" s="865"/>
      <c r="DO84" s="865"/>
      <c r="DP84" s="866"/>
      <c r="DQ84" s="864"/>
      <c r="DR84" s="865"/>
      <c r="DS84" s="865"/>
      <c r="DT84" s="865"/>
      <c r="DU84" s="866"/>
      <c r="DV84" s="861"/>
      <c r="DW84" s="862"/>
      <c r="DX84" s="862"/>
      <c r="DY84" s="862"/>
      <c r="DZ84" s="863"/>
      <c r="EA84" s="228"/>
    </row>
    <row r="85" spans="1:131" ht="26.25" customHeight="1" x14ac:dyDescent="0.2">
      <c r="A85" s="236">
        <v>18</v>
      </c>
      <c r="B85" s="875"/>
      <c r="C85" s="876"/>
      <c r="D85" s="876"/>
      <c r="E85" s="876"/>
      <c r="F85" s="876"/>
      <c r="G85" s="876"/>
      <c r="H85" s="876"/>
      <c r="I85" s="876"/>
      <c r="J85" s="876"/>
      <c r="K85" s="876"/>
      <c r="L85" s="876"/>
      <c r="M85" s="876"/>
      <c r="N85" s="876"/>
      <c r="O85" s="876"/>
      <c r="P85" s="877"/>
      <c r="Q85" s="879"/>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4"/>
      <c r="BA85" s="834"/>
      <c r="BB85" s="834"/>
      <c r="BC85" s="834"/>
      <c r="BD85" s="835"/>
      <c r="BE85" s="239"/>
      <c r="BF85" s="239"/>
      <c r="BG85" s="239"/>
      <c r="BH85" s="239"/>
      <c r="BI85" s="239"/>
      <c r="BJ85" s="239"/>
      <c r="BK85" s="239"/>
      <c r="BL85" s="239"/>
      <c r="BM85" s="239"/>
      <c r="BN85" s="239"/>
      <c r="BO85" s="239"/>
      <c r="BP85" s="239"/>
      <c r="BQ85" s="236">
        <v>79</v>
      </c>
      <c r="BR85" s="241"/>
      <c r="BS85" s="861"/>
      <c r="BT85" s="862"/>
      <c r="BU85" s="862"/>
      <c r="BV85" s="862"/>
      <c r="BW85" s="862"/>
      <c r="BX85" s="862"/>
      <c r="BY85" s="862"/>
      <c r="BZ85" s="862"/>
      <c r="CA85" s="862"/>
      <c r="CB85" s="862"/>
      <c r="CC85" s="862"/>
      <c r="CD85" s="862"/>
      <c r="CE85" s="862"/>
      <c r="CF85" s="862"/>
      <c r="CG85" s="867"/>
      <c r="CH85" s="864"/>
      <c r="CI85" s="865"/>
      <c r="CJ85" s="865"/>
      <c r="CK85" s="865"/>
      <c r="CL85" s="866"/>
      <c r="CM85" s="864"/>
      <c r="CN85" s="865"/>
      <c r="CO85" s="865"/>
      <c r="CP85" s="865"/>
      <c r="CQ85" s="866"/>
      <c r="CR85" s="864"/>
      <c r="CS85" s="865"/>
      <c r="CT85" s="865"/>
      <c r="CU85" s="865"/>
      <c r="CV85" s="866"/>
      <c r="CW85" s="864"/>
      <c r="CX85" s="865"/>
      <c r="CY85" s="865"/>
      <c r="CZ85" s="865"/>
      <c r="DA85" s="866"/>
      <c r="DB85" s="864"/>
      <c r="DC85" s="865"/>
      <c r="DD85" s="865"/>
      <c r="DE85" s="865"/>
      <c r="DF85" s="866"/>
      <c r="DG85" s="864"/>
      <c r="DH85" s="865"/>
      <c r="DI85" s="865"/>
      <c r="DJ85" s="865"/>
      <c r="DK85" s="866"/>
      <c r="DL85" s="864"/>
      <c r="DM85" s="865"/>
      <c r="DN85" s="865"/>
      <c r="DO85" s="865"/>
      <c r="DP85" s="866"/>
      <c r="DQ85" s="864"/>
      <c r="DR85" s="865"/>
      <c r="DS85" s="865"/>
      <c r="DT85" s="865"/>
      <c r="DU85" s="866"/>
      <c r="DV85" s="861"/>
      <c r="DW85" s="862"/>
      <c r="DX85" s="862"/>
      <c r="DY85" s="862"/>
      <c r="DZ85" s="863"/>
      <c r="EA85" s="228"/>
    </row>
    <row r="86" spans="1:131" ht="26.25" customHeight="1" x14ac:dyDescent="0.2">
      <c r="A86" s="236">
        <v>19</v>
      </c>
      <c r="B86" s="875"/>
      <c r="C86" s="876"/>
      <c r="D86" s="876"/>
      <c r="E86" s="876"/>
      <c r="F86" s="876"/>
      <c r="G86" s="876"/>
      <c r="H86" s="876"/>
      <c r="I86" s="876"/>
      <c r="J86" s="876"/>
      <c r="K86" s="876"/>
      <c r="L86" s="876"/>
      <c r="M86" s="876"/>
      <c r="N86" s="876"/>
      <c r="O86" s="876"/>
      <c r="P86" s="877"/>
      <c r="Q86" s="879"/>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4"/>
      <c r="BA86" s="834"/>
      <c r="BB86" s="834"/>
      <c r="BC86" s="834"/>
      <c r="BD86" s="835"/>
      <c r="BE86" s="239"/>
      <c r="BF86" s="239"/>
      <c r="BG86" s="239"/>
      <c r="BH86" s="239"/>
      <c r="BI86" s="239"/>
      <c r="BJ86" s="239"/>
      <c r="BK86" s="239"/>
      <c r="BL86" s="239"/>
      <c r="BM86" s="239"/>
      <c r="BN86" s="239"/>
      <c r="BO86" s="239"/>
      <c r="BP86" s="239"/>
      <c r="BQ86" s="236">
        <v>80</v>
      </c>
      <c r="BR86" s="241"/>
      <c r="BS86" s="861"/>
      <c r="BT86" s="862"/>
      <c r="BU86" s="862"/>
      <c r="BV86" s="862"/>
      <c r="BW86" s="862"/>
      <c r="BX86" s="862"/>
      <c r="BY86" s="862"/>
      <c r="BZ86" s="862"/>
      <c r="CA86" s="862"/>
      <c r="CB86" s="862"/>
      <c r="CC86" s="862"/>
      <c r="CD86" s="862"/>
      <c r="CE86" s="862"/>
      <c r="CF86" s="862"/>
      <c r="CG86" s="867"/>
      <c r="CH86" s="864"/>
      <c r="CI86" s="865"/>
      <c r="CJ86" s="865"/>
      <c r="CK86" s="865"/>
      <c r="CL86" s="866"/>
      <c r="CM86" s="864"/>
      <c r="CN86" s="865"/>
      <c r="CO86" s="865"/>
      <c r="CP86" s="865"/>
      <c r="CQ86" s="866"/>
      <c r="CR86" s="864"/>
      <c r="CS86" s="865"/>
      <c r="CT86" s="865"/>
      <c r="CU86" s="865"/>
      <c r="CV86" s="866"/>
      <c r="CW86" s="864"/>
      <c r="CX86" s="865"/>
      <c r="CY86" s="865"/>
      <c r="CZ86" s="865"/>
      <c r="DA86" s="866"/>
      <c r="DB86" s="864"/>
      <c r="DC86" s="865"/>
      <c r="DD86" s="865"/>
      <c r="DE86" s="865"/>
      <c r="DF86" s="866"/>
      <c r="DG86" s="864"/>
      <c r="DH86" s="865"/>
      <c r="DI86" s="865"/>
      <c r="DJ86" s="865"/>
      <c r="DK86" s="866"/>
      <c r="DL86" s="864"/>
      <c r="DM86" s="865"/>
      <c r="DN86" s="865"/>
      <c r="DO86" s="865"/>
      <c r="DP86" s="866"/>
      <c r="DQ86" s="864"/>
      <c r="DR86" s="865"/>
      <c r="DS86" s="865"/>
      <c r="DT86" s="865"/>
      <c r="DU86" s="866"/>
      <c r="DV86" s="861"/>
      <c r="DW86" s="862"/>
      <c r="DX86" s="862"/>
      <c r="DY86" s="862"/>
      <c r="DZ86" s="863"/>
      <c r="EA86" s="228"/>
    </row>
    <row r="87" spans="1:131" ht="26.25" customHeight="1" x14ac:dyDescent="0.2">
      <c r="A87" s="242">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9"/>
      <c r="BF87" s="239"/>
      <c r="BG87" s="239"/>
      <c r="BH87" s="239"/>
      <c r="BI87" s="239"/>
      <c r="BJ87" s="239"/>
      <c r="BK87" s="239"/>
      <c r="BL87" s="239"/>
      <c r="BM87" s="239"/>
      <c r="BN87" s="239"/>
      <c r="BO87" s="239"/>
      <c r="BP87" s="239"/>
      <c r="BQ87" s="236">
        <v>81</v>
      </c>
      <c r="BR87" s="241"/>
      <c r="BS87" s="861"/>
      <c r="BT87" s="862"/>
      <c r="BU87" s="862"/>
      <c r="BV87" s="862"/>
      <c r="BW87" s="862"/>
      <c r="BX87" s="862"/>
      <c r="BY87" s="862"/>
      <c r="BZ87" s="862"/>
      <c r="CA87" s="862"/>
      <c r="CB87" s="862"/>
      <c r="CC87" s="862"/>
      <c r="CD87" s="862"/>
      <c r="CE87" s="862"/>
      <c r="CF87" s="862"/>
      <c r="CG87" s="867"/>
      <c r="CH87" s="864"/>
      <c r="CI87" s="865"/>
      <c r="CJ87" s="865"/>
      <c r="CK87" s="865"/>
      <c r="CL87" s="866"/>
      <c r="CM87" s="864"/>
      <c r="CN87" s="865"/>
      <c r="CO87" s="865"/>
      <c r="CP87" s="865"/>
      <c r="CQ87" s="866"/>
      <c r="CR87" s="864"/>
      <c r="CS87" s="865"/>
      <c r="CT87" s="865"/>
      <c r="CU87" s="865"/>
      <c r="CV87" s="866"/>
      <c r="CW87" s="864"/>
      <c r="CX87" s="865"/>
      <c r="CY87" s="865"/>
      <c r="CZ87" s="865"/>
      <c r="DA87" s="866"/>
      <c r="DB87" s="864"/>
      <c r="DC87" s="865"/>
      <c r="DD87" s="865"/>
      <c r="DE87" s="865"/>
      <c r="DF87" s="866"/>
      <c r="DG87" s="864"/>
      <c r="DH87" s="865"/>
      <c r="DI87" s="865"/>
      <c r="DJ87" s="865"/>
      <c r="DK87" s="866"/>
      <c r="DL87" s="864"/>
      <c r="DM87" s="865"/>
      <c r="DN87" s="865"/>
      <c r="DO87" s="865"/>
      <c r="DP87" s="866"/>
      <c r="DQ87" s="864"/>
      <c r="DR87" s="865"/>
      <c r="DS87" s="865"/>
      <c r="DT87" s="865"/>
      <c r="DU87" s="866"/>
      <c r="DV87" s="861"/>
      <c r="DW87" s="862"/>
      <c r="DX87" s="862"/>
      <c r="DY87" s="862"/>
      <c r="DZ87" s="863"/>
      <c r="EA87" s="228"/>
    </row>
    <row r="88" spans="1:131" ht="26.25" customHeight="1" thickBot="1" x14ac:dyDescent="0.25">
      <c r="A88" s="238" t="s">
        <v>392</v>
      </c>
      <c r="B88" s="789" t="s">
        <v>417</v>
      </c>
      <c r="C88" s="790"/>
      <c r="D88" s="790"/>
      <c r="E88" s="790"/>
      <c r="F88" s="790"/>
      <c r="G88" s="790"/>
      <c r="H88" s="790"/>
      <c r="I88" s="790"/>
      <c r="J88" s="790"/>
      <c r="K88" s="790"/>
      <c r="L88" s="790"/>
      <c r="M88" s="790"/>
      <c r="N88" s="790"/>
      <c r="O88" s="790"/>
      <c r="P88" s="791"/>
      <c r="Q88" s="842"/>
      <c r="R88" s="843"/>
      <c r="S88" s="843"/>
      <c r="T88" s="843"/>
      <c r="U88" s="843"/>
      <c r="V88" s="843"/>
      <c r="W88" s="843"/>
      <c r="X88" s="843"/>
      <c r="Y88" s="843"/>
      <c r="Z88" s="843"/>
      <c r="AA88" s="843"/>
      <c r="AB88" s="843"/>
      <c r="AC88" s="843"/>
      <c r="AD88" s="843"/>
      <c r="AE88" s="843"/>
      <c r="AF88" s="846">
        <v>34688</v>
      </c>
      <c r="AG88" s="846"/>
      <c r="AH88" s="846"/>
      <c r="AI88" s="846"/>
      <c r="AJ88" s="846"/>
      <c r="AK88" s="843"/>
      <c r="AL88" s="843"/>
      <c r="AM88" s="843"/>
      <c r="AN88" s="843"/>
      <c r="AO88" s="843"/>
      <c r="AP88" s="846">
        <v>9054</v>
      </c>
      <c r="AQ88" s="846"/>
      <c r="AR88" s="846"/>
      <c r="AS88" s="846"/>
      <c r="AT88" s="846"/>
      <c r="AU88" s="846">
        <v>926</v>
      </c>
      <c r="AV88" s="846"/>
      <c r="AW88" s="846"/>
      <c r="AX88" s="846"/>
      <c r="AY88" s="846"/>
      <c r="AZ88" s="851"/>
      <c r="BA88" s="851"/>
      <c r="BB88" s="851"/>
      <c r="BC88" s="851"/>
      <c r="BD88" s="852"/>
      <c r="BE88" s="239"/>
      <c r="BF88" s="239"/>
      <c r="BG88" s="239"/>
      <c r="BH88" s="239"/>
      <c r="BI88" s="239"/>
      <c r="BJ88" s="239"/>
      <c r="BK88" s="239"/>
      <c r="BL88" s="239"/>
      <c r="BM88" s="239"/>
      <c r="BN88" s="239"/>
      <c r="BO88" s="239"/>
      <c r="BP88" s="239"/>
      <c r="BQ88" s="236">
        <v>82</v>
      </c>
      <c r="BR88" s="241"/>
      <c r="BS88" s="861"/>
      <c r="BT88" s="862"/>
      <c r="BU88" s="862"/>
      <c r="BV88" s="862"/>
      <c r="BW88" s="862"/>
      <c r="BX88" s="862"/>
      <c r="BY88" s="862"/>
      <c r="BZ88" s="862"/>
      <c r="CA88" s="862"/>
      <c r="CB88" s="862"/>
      <c r="CC88" s="862"/>
      <c r="CD88" s="862"/>
      <c r="CE88" s="862"/>
      <c r="CF88" s="862"/>
      <c r="CG88" s="867"/>
      <c r="CH88" s="864"/>
      <c r="CI88" s="865"/>
      <c r="CJ88" s="865"/>
      <c r="CK88" s="865"/>
      <c r="CL88" s="866"/>
      <c r="CM88" s="864"/>
      <c r="CN88" s="865"/>
      <c r="CO88" s="865"/>
      <c r="CP88" s="865"/>
      <c r="CQ88" s="866"/>
      <c r="CR88" s="864"/>
      <c r="CS88" s="865"/>
      <c r="CT88" s="865"/>
      <c r="CU88" s="865"/>
      <c r="CV88" s="866"/>
      <c r="CW88" s="864"/>
      <c r="CX88" s="865"/>
      <c r="CY88" s="865"/>
      <c r="CZ88" s="865"/>
      <c r="DA88" s="866"/>
      <c r="DB88" s="864"/>
      <c r="DC88" s="865"/>
      <c r="DD88" s="865"/>
      <c r="DE88" s="865"/>
      <c r="DF88" s="866"/>
      <c r="DG88" s="864"/>
      <c r="DH88" s="865"/>
      <c r="DI88" s="865"/>
      <c r="DJ88" s="865"/>
      <c r="DK88" s="866"/>
      <c r="DL88" s="864"/>
      <c r="DM88" s="865"/>
      <c r="DN88" s="865"/>
      <c r="DO88" s="865"/>
      <c r="DP88" s="866"/>
      <c r="DQ88" s="864"/>
      <c r="DR88" s="865"/>
      <c r="DS88" s="865"/>
      <c r="DT88" s="865"/>
      <c r="DU88" s="866"/>
      <c r="DV88" s="861"/>
      <c r="DW88" s="862"/>
      <c r="DX88" s="862"/>
      <c r="DY88" s="862"/>
      <c r="DZ88" s="863"/>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61"/>
      <c r="BT89" s="862"/>
      <c r="BU89" s="862"/>
      <c r="BV89" s="862"/>
      <c r="BW89" s="862"/>
      <c r="BX89" s="862"/>
      <c r="BY89" s="862"/>
      <c r="BZ89" s="862"/>
      <c r="CA89" s="862"/>
      <c r="CB89" s="862"/>
      <c r="CC89" s="862"/>
      <c r="CD89" s="862"/>
      <c r="CE89" s="862"/>
      <c r="CF89" s="862"/>
      <c r="CG89" s="867"/>
      <c r="CH89" s="864"/>
      <c r="CI89" s="865"/>
      <c r="CJ89" s="865"/>
      <c r="CK89" s="865"/>
      <c r="CL89" s="866"/>
      <c r="CM89" s="864"/>
      <c r="CN89" s="865"/>
      <c r="CO89" s="865"/>
      <c r="CP89" s="865"/>
      <c r="CQ89" s="866"/>
      <c r="CR89" s="864"/>
      <c r="CS89" s="865"/>
      <c r="CT89" s="865"/>
      <c r="CU89" s="865"/>
      <c r="CV89" s="866"/>
      <c r="CW89" s="864"/>
      <c r="CX89" s="865"/>
      <c r="CY89" s="865"/>
      <c r="CZ89" s="865"/>
      <c r="DA89" s="866"/>
      <c r="DB89" s="864"/>
      <c r="DC89" s="865"/>
      <c r="DD89" s="865"/>
      <c r="DE89" s="865"/>
      <c r="DF89" s="866"/>
      <c r="DG89" s="864"/>
      <c r="DH89" s="865"/>
      <c r="DI89" s="865"/>
      <c r="DJ89" s="865"/>
      <c r="DK89" s="866"/>
      <c r="DL89" s="864"/>
      <c r="DM89" s="865"/>
      <c r="DN89" s="865"/>
      <c r="DO89" s="865"/>
      <c r="DP89" s="866"/>
      <c r="DQ89" s="864"/>
      <c r="DR89" s="865"/>
      <c r="DS89" s="865"/>
      <c r="DT89" s="865"/>
      <c r="DU89" s="866"/>
      <c r="DV89" s="861"/>
      <c r="DW89" s="862"/>
      <c r="DX89" s="862"/>
      <c r="DY89" s="862"/>
      <c r="DZ89" s="863"/>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61"/>
      <c r="BT90" s="862"/>
      <c r="BU90" s="862"/>
      <c r="BV90" s="862"/>
      <c r="BW90" s="862"/>
      <c r="BX90" s="862"/>
      <c r="BY90" s="862"/>
      <c r="BZ90" s="862"/>
      <c r="CA90" s="862"/>
      <c r="CB90" s="862"/>
      <c r="CC90" s="862"/>
      <c r="CD90" s="862"/>
      <c r="CE90" s="862"/>
      <c r="CF90" s="862"/>
      <c r="CG90" s="867"/>
      <c r="CH90" s="864"/>
      <c r="CI90" s="865"/>
      <c r="CJ90" s="865"/>
      <c r="CK90" s="865"/>
      <c r="CL90" s="866"/>
      <c r="CM90" s="864"/>
      <c r="CN90" s="865"/>
      <c r="CO90" s="865"/>
      <c r="CP90" s="865"/>
      <c r="CQ90" s="866"/>
      <c r="CR90" s="864"/>
      <c r="CS90" s="865"/>
      <c r="CT90" s="865"/>
      <c r="CU90" s="865"/>
      <c r="CV90" s="866"/>
      <c r="CW90" s="864"/>
      <c r="CX90" s="865"/>
      <c r="CY90" s="865"/>
      <c r="CZ90" s="865"/>
      <c r="DA90" s="866"/>
      <c r="DB90" s="864"/>
      <c r="DC90" s="865"/>
      <c r="DD90" s="865"/>
      <c r="DE90" s="865"/>
      <c r="DF90" s="866"/>
      <c r="DG90" s="864"/>
      <c r="DH90" s="865"/>
      <c r="DI90" s="865"/>
      <c r="DJ90" s="865"/>
      <c r="DK90" s="866"/>
      <c r="DL90" s="864"/>
      <c r="DM90" s="865"/>
      <c r="DN90" s="865"/>
      <c r="DO90" s="865"/>
      <c r="DP90" s="866"/>
      <c r="DQ90" s="864"/>
      <c r="DR90" s="865"/>
      <c r="DS90" s="865"/>
      <c r="DT90" s="865"/>
      <c r="DU90" s="866"/>
      <c r="DV90" s="861"/>
      <c r="DW90" s="862"/>
      <c r="DX90" s="862"/>
      <c r="DY90" s="862"/>
      <c r="DZ90" s="863"/>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61"/>
      <c r="BT91" s="862"/>
      <c r="BU91" s="862"/>
      <c r="BV91" s="862"/>
      <c r="BW91" s="862"/>
      <c r="BX91" s="862"/>
      <c r="BY91" s="862"/>
      <c r="BZ91" s="862"/>
      <c r="CA91" s="862"/>
      <c r="CB91" s="862"/>
      <c r="CC91" s="862"/>
      <c r="CD91" s="862"/>
      <c r="CE91" s="862"/>
      <c r="CF91" s="862"/>
      <c r="CG91" s="867"/>
      <c r="CH91" s="864"/>
      <c r="CI91" s="865"/>
      <c r="CJ91" s="865"/>
      <c r="CK91" s="865"/>
      <c r="CL91" s="866"/>
      <c r="CM91" s="864"/>
      <c r="CN91" s="865"/>
      <c r="CO91" s="865"/>
      <c r="CP91" s="865"/>
      <c r="CQ91" s="866"/>
      <c r="CR91" s="864"/>
      <c r="CS91" s="865"/>
      <c r="CT91" s="865"/>
      <c r="CU91" s="865"/>
      <c r="CV91" s="866"/>
      <c r="CW91" s="864"/>
      <c r="CX91" s="865"/>
      <c r="CY91" s="865"/>
      <c r="CZ91" s="865"/>
      <c r="DA91" s="866"/>
      <c r="DB91" s="864"/>
      <c r="DC91" s="865"/>
      <c r="DD91" s="865"/>
      <c r="DE91" s="865"/>
      <c r="DF91" s="866"/>
      <c r="DG91" s="864"/>
      <c r="DH91" s="865"/>
      <c r="DI91" s="865"/>
      <c r="DJ91" s="865"/>
      <c r="DK91" s="866"/>
      <c r="DL91" s="864"/>
      <c r="DM91" s="865"/>
      <c r="DN91" s="865"/>
      <c r="DO91" s="865"/>
      <c r="DP91" s="866"/>
      <c r="DQ91" s="864"/>
      <c r="DR91" s="865"/>
      <c r="DS91" s="865"/>
      <c r="DT91" s="865"/>
      <c r="DU91" s="866"/>
      <c r="DV91" s="861"/>
      <c r="DW91" s="862"/>
      <c r="DX91" s="862"/>
      <c r="DY91" s="862"/>
      <c r="DZ91" s="863"/>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61"/>
      <c r="BT92" s="862"/>
      <c r="BU92" s="862"/>
      <c r="BV92" s="862"/>
      <c r="BW92" s="862"/>
      <c r="BX92" s="862"/>
      <c r="BY92" s="862"/>
      <c r="BZ92" s="862"/>
      <c r="CA92" s="862"/>
      <c r="CB92" s="862"/>
      <c r="CC92" s="862"/>
      <c r="CD92" s="862"/>
      <c r="CE92" s="862"/>
      <c r="CF92" s="862"/>
      <c r="CG92" s="867"/>
      <c r="CH92" s="864"/>
      <c r="CI92" s="865"/>
      <c r="CJ92" s="865"/>
      <c r="CK92" s="865"/>
      <c r="CL92" s="866"/>
      <c r="CM92" s="864"/>
      <c r="CN92" s="865"/>
      <c r="CO92" s="865"/>
      <c r="CP92" s="865"/>
      <c r="CQ92" s="866"/>
      <c r="CR92" s="864"/>
      <c r="CS92" s="865"/>
      <c r="CT92" s="865"/>
      <c r="CU92" s="865"/>
      <c r="CV92" s="866"/>
      <c r="CW92" s="864"/>
      <c r="CX92" s="865"/>
      <c r="CY92" s="865"/>
      <c r="CZ92" s="865"/>
      <c r="DA92" s="866"/>
      <c r="DB92" s="864"/>
      <c r="DC92" s="865"/>
      <c r="DD92" s="865"/>
      <c r="DE92" s="865"/>
      <c r="DF92" s="866"/>
      <c r="DG92" s="864"/>
      <c r="DH92" s="865"/>
      <c r="DI92" s="865"/>
      <c r="DJ92" s="865"/>
      <c r="DK92" s="866"/>
      <c r="DL92" s="864"/>
      <c r="DM92" s="865"/>
      <c r="DN92" s="865"/>
      <c r="DO92" s="865"/>
      <c r="DP92" s="866"/>
      <c r="DQ92" s="864"/>
      <c r="DR92" s="865"/>
      <c r="DS92" s="865"/>
      <c r="DT92" s="865"/>
      <c r="DU92" s="866"/>
      <c r="DV92" s="861"/>
      <c r="DW92" s="862"/>
      <c r="DX92" s="862"/>
      <c r="DY92" s="862"/>
      <c r="DZ92" s="863"/>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61"/>
      <c r="BT93" s="862"/>
      <c r="BU93" s="862"/>
      <c r="BV93" s="862"/>
      <c r="BW93" s="862"/>
      <c r="BX93" s="862"/>
      <c r="BY93" s="862"/>
      <c r="BZ93" s="862"/>
      <c r="CA93" s="862"/>
      <c r="CB93" s="862"/>
      <c r="CC93" s="862"/>
      <c r="CD93" s="862"/>
      <c r="CE93" s="862"/>
      <c r="CF93" s="862"/>
      <c r="CG93" s="867"/>
      <c r="CH93" s="864"/>
      <c r="CI93" s="865"/>
      <c r="CJ93" s="865"/>
      <c r="CK93" s="865"/>
      <c r="CL93" s="866"/>
      <c r="CM93" s="864"/>
      <c r="CN93" s="865"/>
      <c r="CO93" s="865"/>
      <c r="CP93" s="865"/>
      <c r="CQ93" s="866"/>
      <c r="CR93" s="864"/>
      <c r="CS93" s="865"/>
      <c r="CT93" s="865"/>
      <c r="CU93" s="865"/>
      <c r="CV93" s="866"/>
      <c r="CW93" s="864"/>
      <c r="CX93" s="865"/>
      <c r="CY93" s="865"/>
      <c r="CZ93" s="865"/>
      <c r="DA93" s="866"/>
      <c r="DB93" s="864"/>
      <c r="DC93" s="865"/>
      <c r="DD93" s="865"/>
      <c r="DE93" s="865"/>
      <c r="DF93" s="866"/>
      <c r="DG93" s="864"/>
      <c r="DH93" s="865"/>
      <c r="DI93" s="865"/>
      <c r="DJ93" s="865"/>
      <c r="DK93" s="866"/>
      <c r="DL93" s="864"/>
      <c r="DM93" s="865"/>
      <c r="DN93" s="865"/>
      <c r="DO93" s="865"/>
      <c r="DP93" s="866"/>
      <c r="DQ93" s="864"/>
      <c r="DR93" s="865"/>
      <c r="DS93" s="865"/>
      <c r="DT93" s="865"/>
      <c r="DU93" s="866"/>
      <c r="DV93" s="861"/>
      <c r="DW93" s="862"/>
      <c r="DX93" s="862"/>
      <c r="DY93" s="862"/>
      <c r="DZ93" s="863"/>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61"/>
      <c r="BT94" s="862"/>
      <c r="BU94" s="862"/>
      <c r="BV94" s="862"/>
      <c r="BW94" s="862"/>
      <c r="BX94" s="862"/>
      <c r="BY94" s="862"/>
      <c r="BZ94" s="862"/>
      <c r="CA94" s="862"/>
      <c r="CB94" s="862"/>
      <c r="CC94" s="862"/>
      <c r="CD94" s="862"/>
      <c r="CE94" s="862"/>
      <c r="CF94" s="862"/>
      <c r="CG94" s="867"/>
      <c r="CH94" s="864"/>
      <c r="CI94" s="865"/>
      <c r="CJ94" s="865"/>
      <c r="CK94" s="865"/>
      <c r="CL94" s="866"/>
      <c r="CM94" s="864"/>
      <c r="CN94" s="865"/>
      <c r="CO94" s="865"/>
      <c r="CP94" s="865"/>
      <c r="CQ94" s="866"/>
      <c r="CR94" s="864"/>
      <c r="CS94" s="865"/>
      <c r="CT94" s="865"/>
      <c r="CU94" s="865"/>
      <c r="CV94" s="866"/>
      <c r="CW94" s="864"/>
      <c r="CX94" s="865"/>
      <c r="CY94" s="865"/>
      <c r="CZ94" s="865"/>
      <c r="DA94" s="866"/>
      <c r="DB94" s="864"/>
      <c r="DC94" s="865"/>
      <c r="DD94" s="865"/>
      <c r="DE94" s="865"/>
      <c r="DF94" s="866"/>
      <c r="DG94" s="864"/>
      <c r="DH94" s="865"/>
      <c r="DI94" s="865"/>
      <c r="DJ94" s="865"/>
      <c r="DK94" s="866"/>
      <c r="DL94" s="864"/>
      <c r="DM94" s="865"/>
      <c r="DN94" s="865"/>
      <c r="DO94" s="865"/>
      <c r="DP94" s="866"/>
      <c r="DQ94" s="864"/>
      <c r="DR94" s="865"/>
      <c r="DS94" s="865"/>
      <c r="DT94" s="865"/>
      <c r="DU94" s="866"/>
      <c r="DV94" s="861"/>
      <c r="DW94" s="862"/>
      <c r="DX94" s="862"/>
      <c r="DY94" s="862"/>
      <c r="DZ94" s="863"/>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61"/>
      <c r="BT95" s="862"/>
      <c r="BU95" s="862"/>
      <c r="BV95" s="862"/>
      <c r="BW95" s="862"/>
      <c r="BX95" s="862"/>
      <c r="BY95" s="862"/>
      <c r="BZ95" s="862"/>
      <c r="CA95" s="862"/>
      <c r="CB95" s="862"/>
      <c r="CC95" s="862"/>
      <c r="CD95" s="862"/>
      <c r="CE95" s="862"/>
      <c r="CF95" s="862"/>
      <c r="CG95" s="867"/>
      <c r="CH95" s="864"/>
      <c r="CI95" s="865"/>
      <c r="CJ95" s="865"/>
      <c r="CK95" s="865"/>
      <c r="CL95" s="866"/>
      <c r="CM95" s="864"/>
      <c r="CN95" s="865"/>
      <c r="CO95" s="865"/>
      <c r="CP95" s="865"/>
      <c r="CQ95" s="866"/>
      <c r="CR95" s="864"/>
      <c r="CS95" s="865"/>
      <c r="CT95" s="865"/>
      <c r="CU95" s="865"/>
      <c r="CV95" s="866"/>
      <c r="CW95" s="864"/>
      <c r="CX95" s="865"/>
      <c r="CY95" s="865"/>
      <c r="CZ95" s="865"/>
      <c r="DA95" s="866"/>
      <c r="DB95" s="864"/>
      <c r="DC95" s="865"/>
      <c r="DD95" s="865"/>
      <c r="DE95" s="865"/>
      <c r="DF95" s="866"/>
      <c r="DG95" s="864"/>
      <c r="DH95" s="865"/>
      <c r="DI95" s="865"/>
      <c r="DJ95" s="865"/>
      <c r="DK95" s="866"/>
      <c r="DL95" s="864"/>
      <c r="DM95" s="865"/>
      <c r="DN95" s="865"/>
      <c r="DO95" s="865"/>
      <c r="DP95" s="866"/>
      <c r="DQ95" s="864"/>
      <c r="DR95" s="865"/>
      <c r="DS95" s="865"/>
      <c r="DT95" s="865"/>
      <c r="DU95" s="866"/>
      <c r="DV95" s="861"/>
      <c r="DW95" s="862"/>
      <c r="DX95" s="862"/>
      <c r="DY95" s="862"/>
      <c r="DZ95" s="863"/>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61"/>
      <c r="BT96" s="862"/>
      <c r="BU96" s="862"/>
      <c r="BV96" s="862"/>
      <c r="BW96" s="862"/>
      <c r="BX96" s="862"/>
      <c r="BY96" s="862"/>
      <c r="BZ96" s="862"/>
      <c r="CA96" s="862"/>
      <c r="CB96" s="862"/>
      <c r="CC96" s="862"/>
      <c r="CD96" s="862"/>
      <c r="CE96" s="862"/>
      <c r="CF96" s="862"/>
      <c r="CG96" s="867"/>
      <c r="CH96" s="864"/>
      <c r="CI96" s="865"/>
      <c r="CJ96" s="865"/>
      <c r="CK96" s="865"/>
      <c r="CL96" s="866"/>
      <c r="CM96" s="864"/>
      <c r="CN96" s="865"/>
      <c r="CO96" s="865"/>
      <c r="CP96" s="865"/>
      <c r="CQ96" s="866"/>
      <c r="CR96" s="864"/>
      <c r="CS96" s="865"/>
      <c r="CT96" s="865"/>
      <c r="CU96" s="865"/>
      <c r="CV96" s="866"/>
      <c r="CW96" s="864"/>
      <c r="CX96" s="865"/>
      <c r="CY96" s="865"/>
      <c r="CZ96" s="865"/>
      <c r="DA96" s="866"/>
      <c r="DB96" s="864"/>
      <c r="DC96" s="865"/>
      <c r="DD96" s="865"/>
      <c r="DE96" s="865"/>
      <c r="DF96" s="866"/>
      <c r="DG96" s="864"/>
      <c r="DH96" s="865"/>
      <c r="DI96" s="865"/>
      <c r="DJ96" s="865"/>
      <c r="DK96" s="866"/>
      <c r="DL96" s="864"/>
      <c r="DM96" s="865"/>
      <c r="DN96" s="865"/>
      <c r="DO96" s="865"/>
      <c r="DP96" s="866"/>
      <c r="DQ96" s="864"/>
      <c r="DR96" s="865"/>
      <c r="DS96" s="865"/>
      <c r="DT96" s="865"/>
      <c r="DU96" s="866"/>
      <c r="DV96" s="861"/>
      <c r="DW96" s="862"/>
      <c r="DX96" s="862"/>
      <c r="DY96" s="862"/>
      <c r="DZ96" s="863"/>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61"/>
      <c r="BT97" s="862"/>
      <c r="BU97" s="862"/>
      <c r="BV97" s="862"/>
      <c r="BW97" s="862"/>
      <c r="BX97" s="862"/>
      <c r="BY97" s="862"/>
      <c r="BZ97" s="862"/>
      <c r="CA97" s="862"/>
      <c r="CB97" s="862"/>
      <c r="CC97" s="862"/>
      <c r="CD97" s="862"/>
      <c r="CE97" s="862"/>
      <c r="CF97" s="862"/>
      <c r="CG97" s="867"/>
      <c r="CH97" s="864"/>
      <c r="CI97" s="865"/>
      <c r="CJ97" s="865"/>
      <c r="CK97" s="865"/>
      <c r="CL97" s="866"/>
      <c r="CM97" s="864"/>
      <c r="CN97" s="865"/>
      <c r="CO97" s="865"/>
      <c r="CP97" s="865"/>
      <c r="CQ97" s="866"/>
      <c r="CR97" s="864"/>
      <c r="CS97" s="865"/>
      <c r="CT97" s="865"/>
      <c r="CU97" s="865"/>
      <c r="CV97" s="866"/>
      <c r="CW97" s="864"/>
      <c r="CX97" s="865"/>
      <c r="CY97" s="865"/>
      <c r="CZ97" s="865"/>
      <c r="DA97" s="866"/>
      <c r="DB97" s="864"/>
      <c r="DC97" s="865"/>
      <c r="DD97" s="865"/>
      <c r="DE97" s="865"/>
      <c r="DF97" s="866"/>
      <c r="DG97" s="864"/>
      <c r="DH97" s="865"/>
      <c r="DI97" s="865"/>
      <c r="DJ97" s="865"/>
      <c r="DK97" s="866"/>
      <c r="DL97" s="864"/>
      <c r="DM97" s="865"/>
      <c r="DN97" s="865"/>
      <c r="DO97" s="865"/>
      <c r="DP97" s="866"/>
      <c r="DQ97" s="864"/>
      <c r="DR97" s="865"/>
      <c r="DS97" s="865"/>
      <c r="DT97" s="865"/>
      <c r="DU97" s="866"/>
      <c r="DV97" s="861"/>
      <c r="DW97" s="862"/>
      <c r="DX97" s="862"/>
      <c r="DY97" s="862"/>
      <c r="DZ97" s="863"/>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61"/>
      <c r="BT98" s="862"/>
      <c r="BU98" s="862"/>
      <c r="BV98" s="862"/>
      <c r="BW98" s="862"/>
      <c r="BX98" s="862"/>
      <c r="BY98" s="862"/>
      <c r="BZ98" s="862"/>
      <c r="CA98" s="862"/>
      <c r="CB98" s="862"/>
      <c r="CC98" s="862"/>
      <c r="CD98" s="862"/>
      <c r="CE98" s="862"/>
      <c r="CF98" s="862"/>
      <c r="CG98" s="867"/>
      <c r="CH98" s="864"/>
      <c r="CI98" s="865"/>
      <c r="CJ98" s="865"/>
      <c r="CK98" s="865"/>
      <c r="CL98" s="866"/>
      <c r="CM98" s="864"/>
      <c r="CN98" s="865"/>
      <c r="CO98" s="865"/>
      <c r="CP98" s="865"/>
      <c r="CQ98" s="866"/>
      <c r="CR98" s="864"/>
      <c r="CS98" s="865"/>
      <c r="CT98" s="865"/>
      <c r="CU98" s="865"/>
      <c r="CV98" s="866"/>
      <c r="CW98" s="864"/>
      <c r="CX98" s="865"/>
      <c r="CY98" s="865"/>
      <c r="CZ98" s="865"/>
      <c r="DA98" s="866"/>
      <c r="DB98" s="864"/>
      <c r="DC98" s="865"/>
      <c r="DD98" s="865"/>
      <c r="DE98" s="865"/>
      <c r="DF98" s="866"/>
      <c r="DG98" s="864"/>
      <c r="DH98" s="865"/>
      <c r="DI98" s="865"/>
      <c r="DJ98" s="865"/>
      <c r="DK98" s="866"/>
      <c r="DL98" s="864"/>
      <c r="DM98" s="865"/>
      <c r="DN98" s="865"/>
      <c r="DO98" s="865"/>
      <c r="DP98" s="866"/>
      <c r="DQ98" s="864"/>
      <c r="DR98" s="865"/>
      <c r="DS98" s="865"/>
      <c r="DT98" s="865"/>
      <c r="DU98" s="866"/>
      <c r="DV98" s="861"/>
      <c r="DW98" s="862"/>
      <c r="DX98" s="862"/>
      <c r="DY98" s="862"/>
      <c r="DZ98" s="863"/>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61"/>
      <c r="BT99" s="862"/>
      <c r="BU99" s="862"/>
      <c r="BV99" s="862"/>
      <c r="BW99" s="862"/>
      <c r="BX99" s="862"/>
      <c r="BY99" s="862"/>
      <c r="BZ99" s="862"/>
      <c r="CA99" s="862"/>
      <c r="CB99" s="862"/>
      <c r="CC99" s="862"/>
      <c r="CD99" s="862"/>
      <c r="CE99" s="862"/>
      <c r="CF99" s="862"/>
      <c r="CG99" s="867"/>
      <c r="CH99" s="864"/>
      <c r="CI99" s="865"/>
      <c r="CJ99" s="865"/>
      <c r="CK99" s="865"/>
      <c r="CL99" s="866"/>
      <c r="CM99" s="864"/>
      <c r="CN99" s="865"/>
      <c r="CO99" s="865"/>
      <c r="CP99" s="865"/>
      <c r="CQ99" s="866"/>
      <c r="CR99" s="864"/>
      <c r="CS99" s="865"/>
      <c r="CT99" s="865"/>
      <c r="CU99" s="865"/>
      <c r="CV99" s="866"/>
      <c r="CW99" s="864"/>
      <c r="CX99" s="865"/>
      <c r="CY99" s="865"/>
      <c r="CZ99" s="865"/>
      <c r="DA99" s="866"/>
      <c r="DB99" s="864"/>
      <c r="DC99" s="865"/>
      <c r="DD99" s="865"/>
      <c r="DE99" s="865"/>
      <c r="DF99" s="866"/>
      <c r="DG99" s="864"/>
      <c r="DH99" s="865"/>
      <c r="DI99" s="865"/>
      <c r="DJ99" s="865"/>
      <c r="DK99" s="866"/>
      <c r="DL99" s="864"/>
      <c r="DM99" s="865"/>
      <c r="DN99" s="865"/>
      <c r="DO99" s="865"/>
      <c r="DP99" s="866"/>
      <c r="DQ99" s="864"/>
      <c r="DR99" s="865"/>
      <c r="DS99" s="865"/>
      <c r="DT99" s="865"/>
      <c r="DU99" s="866"/>
      <c r="DV99" s="861"/>
      <c r="DW99" s="862"/>
      <c r="DX99" s="862"/>
      <c r="DY99" s="862"/>
      <c r="DZ99" s="863"/>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61"/>
      <c r="BT100" s="862"/>
      <c r="BU100" s="862"/>
      <c r="BV100" s="862"/>
      <c r="BW100" s="862"/>
      <c r="BX100" s="862"/>
      <c r="BY100" s="862"/>
      <c r="BZ100" s="862"/>
      <c r="CA100" s="862"/>
      <c r="CB100" s="862"/>
      <c r="CC100" s="862"/>
      <c r="CD100" s="862"/>
      <c r="CE100" s="862"/>
      <c r="CF100" s="862"/>
      <c r="CG100" s="867"/>
      <c r="CH100" s="864"/>
      <c r="CI100" s="865"/>
      <c r="CJ100" s="865"/>
      <c r="CK100" s="865"/>
      <c r="CL100" s="866"/>
      <c r="CM100" s="864"/>
      <c r="CN100" s="865"/>
      <c r="CO100" s="865"/>
      <c r="CP100" s="865"/>
      <c r="CQ100" s="866"/>
      <c r="CR100" s="864"/>
      <c r="CS100" s="865"/>
      <c r="CT100" s="865"/>
      <c r="CU100" s="865"/>
      <c r="CV100" s="866"/>
      <c r="CW100" s="864"/>
      <c r="CX100" s="865"/>
      <c r="CY100" s="865"/>
      <c r="CZ100" s="865"/>
      <c r="DA100" s="866"/>
      <c r="DB100" s="864"/>
      <c r="DC100" s="865"/>
      <c r="DD100" s="865"/>
      <c r="DE100" s="865"/>
      <c r="DF100" s="866"/>
      <c r="DG100" s="864"/>
      <c r="DH100" s="865"/>
      <c r="DI100" s="865"/>
      <c r="DJ100" s="865"/>
      <c r="DK100" s="866"/>
      <c r="DL100" s="864"/>
      <c r="DM100" s="865"/>
      <c r="DN100" s="865"/>
      <c r="DO100" s="865"/>
      <c r="DP100" s="866"/>
      <c r="DQ100" s="864"/>
      <c r="DR100" s="865"/>
      <c r="DS100" s="865"/>
      <c r="DT100" s="865"/>
      <c r="DU100" s="866"/>
      <c r="DV100" s="861"/>
      <c r="DW100" s="862"/>
      <c r="DX100" s="862"/>
      <c r="DY100" s="862"/>
      <c r="DZ100" s="863"/>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61"/>
      <c r="BT101" s="862"/>
      <c r="BU101" s="862"/>
      <c r="BV101" s="862"/>
      <c r="BW101" s="862"/>
      <c r="BX101" s="862"/>
      <c r="BY101" s="862"/>
      <c r="BZ101" s="862"/>
      <c r="CA101" s="862"/>
      <c r="CB101" s="862"/>
      <c r="CC101" s="862"/>
      <c r="CD101" s="862"/>
      <c r="CE101" s="862"/>
      <c r="CF101" s="862"/>
      <c r="CG101" s="867"/>
      <c r="CH101" s="864"/>
      <c r="CI101" s="865"/>
      <c r="CJ101" s="865"/>
      <c r="CK101" s="865"/>
      <c r="CL101" s="866"/>
      <c r="CM101" s="864"/>
      <c r="CN101" s="865"/>
      <c r="CO101" s="865"/>
      <c r="CP101" s="865"/>
      <c r="CQ101" s="866"/>
      <c r="CR101" s="864"/>
      <c r="CS101" s="865"/>
      <c r="CT101" s="865"/>
      <c r="CU101" s="865"/>
      <c r="CV101" s="866"/>
      <c r="CW101" s="864"/>
      <c r="CX101" s="865"/>
      <c r="CY101" s="865"/>
      <c r="CZ101" s="865"/>
      <c r="DA101" s="866"/>
      <c r="DB101" s="864"/>
      <c r="DC101" s="865"/>
      <c r="DD101" s="865"/>
      <c r="DE101" s="865"/>
      <c r="DF101" s="866"/>
      <c r="DG101" s="864"/>
      <c r="DH101" s="865"/>
      <c r="DI101" s="865"/>
      <c r="DJ101" s="865"/>
      <c r="DK101" s="866"/>
      <c r="DL101" s="864"/>
      <c r="DM101" s="865"/>
      <c r="DN101" s="865"/>
      <c r="DO101" s="865"/>
      <c r="DP101" s="866"/>
      <c r="DQ101" s="864"/>
      <c r="DR101" s="865"/>
      <c r="DS101" s="865"/>
      <c r="DT101" s="865"/>
      <c r="DU101" s="866"/>
      <c r="DV101" s="861"/>
      <c r="DW101" s="862"/>
      <c r="DX101" s="862"/>
      <c r="DY101" s="862"/>
      <c r="DZ101" s="863"/>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392</v>
      </c>
      <c r="BR102" s="789" t="s">
        <v>418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v>
      </c>
      <c r="CS102" s="854"/>
      <c r="CT102" s="854"/>
      <c r="CU102" s="854"/>
      <c r="CV102" s="891"/>
      <c r="CW102" s="890">
        <v>2</v>
      </c>
      <c r="CX102" s="854"/>
      <c r="CY102" s="854"/>
      <c r="CZ102" s="854"/>
      <c r="DA102" s="891"/>
      <c r="DB102" s="890" t="s">
        <v>595</v>
      </c>
      <c r="DC102" s="854"/>
      <c r="DD102" s="854"/>
      <c r="DE102" s="854"/>
      <c r="DF102" s="891"/>
      <c r="DG102" s="890">
        <v>788</v>
      </c>
      <c r="DH102" s="854"/>
      <c r="DI102" s="854"/>
      <c r="DJ102" s="854"/>
      <c r="DK102" s="891"/>
      <c r="DL102" s="890" t="s">
        <v>595</v>
      </c>
      <c r="DM102" s="854"/>
      <c r="DN102" s="854"/>
      <c r="DO102" s="854"/>
      <c r="DP102" s="891"/>
      <c r="DQ102" s="890" t="s">
        <v>595</v>
      </c>
      <c r="DR102" s="854"/>
      <c r="DS102" s="854"/>
      <c r="DT102" s="854"/>
      <c r="DU102" s="891"/>
      <c r="DV102" s="789"/>
      <c r="DW102" s="790"/>
      <c r="DX102" s="790"/>
      <c r="DY102" s="790"/>
      <c r="DZ102" s="914"/>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15" t="s">
        <v>419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16" t="s">
        <v>420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421</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422</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917" t="s">
        <v>423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8" customFormat="1" ht="26.25" customHeight="1" x14ac:dyDescent="0.2">
      <c r="A109" s="912" t="s">
        <v>425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426</v>
      </c>
      <c r="AB109" s="893"/>
      <c r="AC109" s="893"/>
      <c r="AD109" s="893"/>
      <c r="AE109" s="894"/>
      <c r="AF109" s="892" t="s">
        <v>427</v>
      </c>
      <c r="AG109" s="893"/>
      <c r="AH109" s="893"/>
      <c r="AI109" s="893"/>
      <c r="AJ109" s="894"/>
      <c r="AK109" s="892" t="s">
        <v>309</v>
      </c>
      <c r="AL109" s="893"/>
      <c r="AM109" s="893"/>
      <c r="AN109" s="893"/>
      <c r="AO109" s="894"/>
      <c r="AP109" s="892" t="s">
        <v>428</v>
      </c>
      <c r="AQ109" s="893"/>
      <c r="AR109" s="893"/>
      <c r="AS109" s="893"/>
      <c r="AT109" s="895"/>
      <c r="AU109" s="912" t="s">
        <v>425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426</v>
      </c>
      <c r="BR109" s="893"/>
      <c r="BS109" s="893"/>
      <c r="BT109" s="893"/>
      <c r="BU109" s="894"/>
      <c r="BV109" s="892" t="s">
        <v>427</v>
      </c>
      <c r="BW109" s="893"/>
      <c r="BX109" s="893"/>
      <c r="BY109" s="893"/>
      <c r="BZ109" s="894"/>
      <c r="CA109" s="892" t="s">
        <v>309</v>
      </c>
      <c r="CB109" s="893"/>
      <c r="CC109" s="893"/>
      <c r="CD109" s="893"/>
      <c r="CE109" s="894"/>
      <c r="CF109" s="913" t="s">
        <v>428</v>
      </c>
      <c r="CG109" s="913"/>
      <c r="CH109" s="913"/>
      <c r="CI109" s="913"/>
      <c r="CJ109" s="913"/>
      <c r="CK109" s="892" t="s">
        <v>429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426</v>
      </c>
      <c r="DH109" s="893"/>
      <c r="DI109" s="893"/>
      <c r="DJ109" s="893"/>
      <c r="DK109" s="894"/>
      <c r="DL109" s="892" t="s">
        <v>427</v>
      </c>
      <c r="DM109" s="893"/>
      <c r="DN109" s="893"/>
      <c r="DO109" s="893"/>
      <c r="DP109" s="894"/>
      <c r="DQ109" s="892" t="s">
        <v>309</v>
      </c>
      <c r="DR109" s="893"/>
      <c r="DS109" s="893"/>
      <c r="DT109" s="893"/>
      <c r="DU109" s="894"/>
      <c r="DV109" s="892" t="s">
        <v>428</v>
      </c>
      <c r="DW109" s="893"/>
      <c r="DX109" s="893"/>
      <c r="DY109" s="893"/>
      <c r="DZ109" s="895"/>
    </row>
    <row r="110" spans="1:131" s="228" customFormat="1" ht="26.25" customHeight="1" x14ac:dyDescent="0.2">
      <c r="A110" s="896" t="s">
        <v>430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516027</v>
      </c>
      <c r="AB110" s="900"/>
      <c r="AC110" s="900"/>
      <c r="AD110" s="900"/>
      <c r="AE110" s="901"/>
      <c r="AF110" s="902">
        <v>550239</v>
      </c>
      <c r="AG110" s="900"/>
      <c r="AH110" s="900"/>
      <c r="AI110" s="900"/>
      <c r="AJ110" s="901"/>
      <c r="AK110" s="902">
        <v>604924</v>
      </c>
      <c r="AL110" s="900"/>
      <c r="AM110" s="900"/>
      <c r="AN110" s="900"/>
      <c r="AO110" s="901"/>
      <c r="AP110" s="903">
        <v>8.8000000000000007</v>
      </c>
      <c r="AQ110" s="904"/>
      <c r="AR110" s="904"/>
      <c r="AS110" s="904"/>
      <c r="AT110" s="905"/>
      <c r="AU110" s="906" t="s">
        <v>74</v>
      </c>
      <c r="AV110" s="907"/>
      <c r="AW110" s="907"/>
      <c r="AX110" s="907"/>
      <c r="AY110" s="907"/>
      <c r="AZ110" s="929" t="s">
        <v>431</v>
      </c>
      <c r="BA110" s="897"/>
      <c r="BB110" s="897"/>
      <c r="BC110" s="897"/>
      <c r="BD110" s="897"/>
      <c r="BE110" s="897"/>
      <c r="BF110" s="897"/>
      <c r="BG110" s="897"/>
      <c r="BH110" s="897"/>
      <c r="BI110" s="897"/>
      <c r="BJ110" s="897"/>
      <c r="BK110" s="897"/>
      <c r="BL110" s="897"/>
      <c r="BM110" s="897"/>
      <c r="BN110" s="897"/>
      <c r="BO110" s="897"/>
      <c r="BP110" s="898"/>
      <c r="BQ110" s="930">
        <v>8171659</v>
      </c>
      <c r="BR110" s="931"/>
      <c r="BS110" s="931"/>
      <c r="BT110" s="931"/>
      <c r="BU110" s="931"/>
      <c r="BV110" s="931">
        <v>8205091</v>
      </c>
      <c r="BW110" s="931"/>
      <c r="BX110" s="931"/>
      <c r="BY110" s="931"/>
      <c r="BZ110" s="931"/>
      <c r="CA110" s="931">
        <v>7917798</v>
      </c>
      <c r="CB110" s="931"/>
      <c r="CC110" s="931"/>
      <c r="CD110" s="931"/>
      <c r="CE110" s="931"/>
      <c r="CF110" s="944">
        <v>115.3</v>
      </c>
      <c r="CG110" s="945"/>
      <c r="CH110" s="945"/>
      <c r="CI110" s="945"/>
      <c r="CJ110" s="945"/>
      <c r="CK110" s="946" t="s">
        <v>432</v>
      </c>
      <c r="CL110" s="947"/>
      <c r="CM110" s="929" t="s">
        <v>433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434</v>
      </c>
      <c r="DH110" s="931"/>
      <c r="DI110" s="931"/>
      <c r="DJ110" s="931"/>
      <c r="DK110" s="931"/>
      <c r="DL110" s="931" t="s">
        <v>435</v>
      </c>
      <c r="DM110" s="931"/>
      <c r="DN110" s="931"/>
      <c r="DO110" s="931"/>
      <c r="DP110" s="931"/>
      <c r="DQ110" s="931" t="s">
        <v>434</v>
      </c>
      <c r="DR110" s="931"/>
      <c r="DS110" s="931"/>
      <c r="DT110" s="931"/>
      <c r="DU110" s="931"/>
      <c r="DV110" s="932" t="s">
        <v>435</v>
      </c>
      <c r="DW110" s="932"/>
      <c r="DX110" s="932"/>
      <c r="DY110" s="932"/>
      <c r="DZ110" s="933"/>
    </row>
    <row r="111" spans="1:131" s="228" customFormat="1" ht="26.25" customHeight="1" x14ac:dyDescent="0.2">
      <c r="A111" s="934" t="s">
        <v>436</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147</v>
      </c>
      <c r="AB111" s="938"/>
      <c r="AC111" s="938"/>
      <c r="AD111" s="938"/>
      <c r="AE111" s="939"/>
      <c r="AF111" s="940" t="s">
        <v>437</v>
      </c>
      <c r="AG111" s="938"/>
      <c r="AH111" s="938"/>
      <c r="AI111" s="938"/>
      <c r="AJ111" s="939"/>
      <c r="AK111" s="940" t="s">
        <v>435</v>
      </c>
      <c r="AL111" s="938"/>
      <c r="AM111" s="938"/>
      <c r="AN111" s="938"/>
      <c r="AO111" s="939"/>
      <c r="AP111" s="941" t="s">
        <v>435</v>
      </c>
      <c r="AQ111" s="942"/>
      <c r="AR111" s="942"/>
      <c r="AS111" s="942"/>
      <c r="AT111" s="943"/>
      <c r="AU111" s="908"/>
      <c r="AV111" s="909"/>
      <c r="AW111" s="909"/>
      <c r="AX111" s="909"/>
      <c r="AY111" s="909"/>
      <c r="AZ111" s="922" t="s">
        <v>438</v>
      </c>
      <c r="BA111" s="923"/>
      <c r="BB111" s="923"/>
      <c r="BC111" s="923"/>
      <c r="BD111" s="923"/>
      <c r="BE111" s="923"/>
      <c r="BF111" s="923"/>
      <c r="BG111" s="923"/>
      <c r="BH111" s="923"/>
      <c r="BI111" s="923"/>
      <c r="BJ111" s="923"/>
      <c r="BK111" s="923"/>
      <c r="BL111" s="923"/>
      <c r="BM111" s="923"/>
      <c r="BN111" s="923"/>
      <c r="BO111" s="923"/>
      <c r="BP111" s="924"/>
      <c r="BQ111" s="925">
        <v>707597</v>
      </c>
      <c r="BR111" s="926"/>
      <c r="BS111" s="926"/>
      <c r="BT111" s="926"/>
      <c r="BU111" s="926"/>
      <c r="BV111" s="926">
        <v>722292</v>
      </c>
      <c r="BW111" s="926"/>
      <c r="BX111" s="926"/>
      <c r="BY111" s="926"/>
      <c r="BZ111" s="926"/>
      <c r="CA111" s="926">
        <v>798594</v>
      </c>
      <c r="CB111" s="926"/>
      <c r="CC111" s="926"/>
      <c r="CD111" s="926"/>
      <c r="CE111" s="926"/>
      <c r="CF111" s="920">
        <v>11.6</v>
      </c>
      <c r="CG111" s="921"/>
      <c r="CH111" s="921"/>
      <c r="CI111" s="921"/>
      <c r="CJ111" s="921"/>
      <c r="CK111" s="948"/>
      <c r="CL111" s="949"/>
      <c r="CM111" s="922" t="s">
        <v>439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435</v>
      </c>
      <c r="DH111" s="926"/>
      <c r="DI111" s="926"/>
      <c r="DJ111" s="926"/>
      <c r="DK111" s="926"/>
      <c r="DL111" s="926" t="s">
        <v>435</v>
      </c>
      <c r="DM111" s="926"/>
      <c r="DN111" s="926"/>
      <c r="DO111" s="926"/>
      <c r="DP111" s="926"/>
      <c r="DQ111" s="926" t="s">
        <v>435</v>
      </c>
      <c r="DR111" s="926"/>
      <c r="DS111" s="926"/>
      <c r="DT111" s="926"/>
      <c r="DU111" s="926"/>
      <c r="DV111" s="927" t="s">
        <v>435</v>
      </c>
      <c r="DW111" s="927"/>
      <c r="DX111" s="927"/>
      <c r="DY111" s="927"/>
      <c r="DZ111" s="928"/>
    </row>
    <row r="112" spans="1:131" s="228" customFormat="1" ht="26.25" customHeight="1" x14ac:dyDescent="0.2">
      <c r="A112" s="952" t="s">
        <v>440</v>
      </c>
      <c r="B112" s="953"/>
      <c r="C112" s="923" t="s">
        <v>441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434</v>
      </c>
      <c r="AB112" s="959"/>
      <c r="AC112" s="959"/>
      <c r="AD112" s="959"/>
      <c r="AE112" s="960"/>
      <c r="AF112" s="961" t="s">
        <v>437</v>
      </c>
      <c r="AG112" s="959"/>
      <c r="AH112" s="959"/>
      <c r="AI112" s="959"/>
      <c r="AJ112" s="960"/>
      <c r="AK112" s="961" t="s">
        <v>437</v>
      </c>
      <c r="AL112" s="959"/>
      <c r="AM112" s="959"/>
      <c r="AN112" s="959"/>
      <c r="AO112" s="960"/>
      <c r="AP112" s="962" t="s">
        <v>434</v>
      </c>
      <c r="AQ112" s="963"/>
      <c r="AR112" s="963"/>
      <c r="AS112" s="963"/>
      <c r="AT112" s="964"/>
      <c r="AU112" s="908"/>
      <c r="AV112" s="909"/>
      <c r="AW112" s="909"/>
      <c r="AX112" s="909"/>
      <c r="AY112" s="909"/>
      <c r="AZ112" s="922" t="s">
        <v>442</v>
      </c>
      <c r="BA112" s="923"/>
      <c r="BB112" s="923"/>
      <c r="BC112" s="923"/>
      <c r="BD112" s="923"/>
      <c r="BE112" s="923"/>
      <c r="BF112" s="923"/>
      <c r="BG112" s="923"/>
      <c r="BH112" s="923"/>
      <c r="BI112" s="923"/>
      <c r="BJ112" s="923"/>
      <c r="BK112" s="923"/>
      <c r="BL112" s="923"/>
      <c r="BM112" s="923"/>
      <c r="BN112" s="923"/>
      <c r="BO112" s="923"/>
      <c r="BP112" s="924"/>
      <c r="BQ112" s="925">
        <v>1664428</v>
      </c>
      <c r="BR112" s="926"/>
      <c r="BS112" s="926"/>
      <c r="BT112" s="926"/>
      <c r="BU112" s="926"/>
      <c r="BV112" s="926">
        <v>1444830</v>
      </c>
      <c r="BW112" s="926"/>
      <c r="BX112" s="926"/>
      <c r="BY112" s="926"/>
      <c r="BZ112" s="926"/>
      <c r="CA112" s="926">
        <v>1189522</v>
      </c>
      <c r="CB112" s="926"/>
      <c r="CC112" s="926"/>
      <c r="CD112" s="926"/>
      <c r="CE112" s="926"/>
      <c r="CF112" s="920">
        <v>17.3</v>
      </c>
      <c r="CG112" s="921"/>
      <c r="CH112" s="921"/>
      <c r="CI112" s="921"/>
      <c r="CJ112" s="921"/>
      <c r="CK112" s="948"/>
      <c r="CL112" s="949"/>
      <c r="CM112" s="922" t="s">
        <v>443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437</v>
      </c>
      <c r="DH112" s="926"/>
      <c r="DI112" s="926"/>
      <c r="DJ112" s="926"/>
      <c r="DK112" s="926"/>
      <c r="DL112" s="926" t="s">
        <v>437</v>
      </c>
      <c r="DM112" s="926"/>
      <c r="DN112" s="926"/>
      <c r="DO112" s="926"/>
      <c r="DP112" s="926"/>
      <c r="DQ112" s="926" t="s">
        <v>435</v>
      </c>
      <c r="DR112" s="926"/>
      <c r="DS112" s="926"/>
      <c r="DT112" s="926"/>
      <c r="DU112" s="926"/>
      <c r="DV112" s="927" t="s">
        <v>435</v>
      </c>
      <c r="DW112" s="927"/>
      <c r="DX112" s="927"/>
      <c r="DY112" s="927"/>
      <c r="DZ112" s="928"/>
    </row>
    <row r="113" spans="1:130" s="228" customFormat="1" ht="26.25" customHeight="1" x14ac:dyDescent="0.2">
      <c r="A113" s="954"/>
      <c r="B113" s="955"/>
      <c r="C113" s="923" t="s">
        <v>444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95350</v>
      </c>
      <c r="AB113" s="938"/>
      <c r="AC113" s="938"/>
      <c r="AD113" s="938"/>
      <c r="AE113" s="939"/>
      <c r="AF113" s="940">
        <v>98870</v>
      </c>
      <c r="AG113" s="938"/>
      <c r="AH113" s="938"/>
      <c r="AI113" s="938"/>
      <c r="AJ113" s="939"/>
      <c r="AK113" s="940">
        <v>90945</v>
      </c>
      <c r="AL113" s="938"/>
      <c r="AM113" s="938"/>
      <c r="AN113" s="938"/>
      <c r="AO113" s="939"/>
      <c r="AP113" s="941">
        <v>1.3</v>
      </c>
      <c r="AQ113" s="942"/>
      <c r="AR113" s="942"/>
      <c r="AS113" s="942"/>
      <c r="AT113" s="943"/>
      <c r="AU113" s="908"/>
      <c r="AV113" s="909"/>
      <c r="AW113" s="909"/>
      <c r="AX113" s="909"/>
      <c r="AY113" s="909"/>
      <c r="AZ113" s="922" t="s">
        <v>445</v>
      </c>
      <c r="BA113" s="923"/>
      <c r="BB113" s="923"/>
      <c r="BC113" s="923"/>
      <c r="BD113" s="923"/>
      <c r="BE113" s="923"/>
      <c r="BF113" s="923"/>
      <c r="BG113" s="923"/>
      <c r="BH113" s="923"/>
      <c r="BI113" s="923"/>
      <c r="BJ113" s="923"/>
      <c r="BK113" s="923"/>
      <c r="BL113" s="923"/>
      <c r="BM113" s="923"/>
      <c r="BN113" s="923"/>
      <c r="BO113" s="923"/>
      <c r="BP113" s="924"/>
      <c r="BQ113" s="925">
        <v>913742</v>
      </c>
      <c r="BR113" s="926"/>
      <c r="BS113" s="926"/>
      <c r="BT113" s="926"/>
      <c r="BU113" s="926"/>
      <c r="BV113" s="926">
        <v>847265</v>
      </c>
      <c r="BW113" s="926"/>
      <c r="BX113" s="926"/>
      <c r="BY113" s="926"/>
      <c r="BZ113" s="926"/>
      <c r="CA113" s="926">
        <v>926113</v>
      </c>
      <c r="CB113" s="926"/>
      <c r="CC113" s="926"/>
      <c r="CD113" s="926"/>
      <c r="CE113" s="926"/>
      <c r="CF113" s="920">
        <v>13.5</v>
      </c>
      <c r="CG113" s="921"/>
      <c r="CH113" s="921"/>
      <c r="CI113" s="921"/>
      <c r="CJ113" s="921"/>
      <c r="CK113" s="948"/>
      <c r="CL113" s="949"/>
      <c r="CM113" s="922" t="s">
        <v>446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435</v>
      </c>
      <c r="DH113" s="959"/>
      <c r="DI113" s="959"/>
      <c r="DJ113" s="959"/>
      <c r="DK113" s="960"/>
      <c r="DL113" s="961" t="s">
        <v>437</v>
      </c>
      <c r="DM113" s="959"/>
      <c r="DN113" s="959"/>
      <c r="DO113" s="959"/>
      <c r="DP113" s="960"/>
      <c r="DQ113" s="961" t="s">
        <v>434</v>
      </c>
      <c r="DR113" s="959"/>
      <c r="DS113" s="959"/>
      <c r="DT113" s="959"/>
      <c r="DU113" s="960"/>
      <c r="DV113" s="962" t="s">
        <v>437</v>
      </c>
      <c r="DW113" s="963"/>
      <c r="DX113" s="963"/>
      <c r="DY113" s="963"/>
      <c r="DZ113" s="964"/>
    </row>
    <row r="114" spans="1:130" s="228" customFormat="1" ht="26.25" customHeight="1" x14ac:dyDescent="0.2">
      <c r="A114" s="954"/>
      <c r="B114" s="955"/>
      <c r="C114" s="923" t="s">
        <v>447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138968</v>
      </c>
      <c r="AB114" s="959"/>
      <c r="AC114" s="959"/>
      <c r="AD114" s="959"/>
      <c r="AE114" s="960"/>
      <c r="AF114" s="961">
        <v>121015</v>
      </c>
      <c r="AG114" s="959"/>
      <c r="AH114" s="959"/>
      <c r="AI114" s="959"/>
      <c r="AJ114" s="960"/>
      <c r="AK114" s="961">
        <v>125304</v>
      </c>
      <c r="AL114" s="959"/>
      <c r="AM114" s="959"/>
      <c r="AN114" s="959"/>
      <c r="AO114" s="960"/>
      <c r="AP114" s="962">
        <v>1.8</v>
      </c>
      <c r="AQ114" s="963"/>
      <c r="AR114" s="963"/>
      <c r="AS114" s="963"/>
      <c r="AT114" s="964"/>
      <c r="AU114" s="908"/>
      <c r="AV114" s="909"/>
      <c r="AW114" s="909"/>
      <c r="AX114" s="909"/>
      <c r="AY114" s="909"/>
      <c r="AZ114" s="922" t="s">
        <v>448</v>
      </c>
      <c r="BA114" s="923"/>
      <c r="BB114" s="923"/>
      <c r="BC114" s="923"/>
      <c r="BD114" s="923"/>
      <c r="BE114" s="923"/>
      <c r="BF114" s="923"/>
      <c r="BG114" s="923"/>
      <c r="BH114" s="923"/>
      <c r="BI114" s="923"/>
      <c r="BJ114" s="923"/>
      <c r="BK114" s="923"/>
      <c r="BL114" s="923"/>
      <c r="BM114" s="923"/>
      <c r="BN114" s="923"/>
      <c r="BO114" s="923"/>
      <c r="BP114" s="924"/>
      <c r="BQ114" s="925">
        <v>1462933</v>
      </c>
      <c r="BR114" s="926"/>
      <c r="BS114" s="926"/>
      <c r="BT114" s="926"/>
      <c r="BU114" s="926"/>
      <c r="BV114" s="926">
        <v>1552382</v>
      </c>
      <c r="BW114" s="926"/>
      <c r="BX114" s="926"/>
      <c r="BY114" s="926"/>
      <c r="BZ114" s="926"/>
      <c r="CA114" s="926">
        <v>1397307</v>
      </c>
      <c r="CB114" s="926"/>
      <c r="CC114" s="926"/>
      <c r="CD114" s="926"/>
      <c r="CE114" s="926"/>
      <c r="CF114" s="920">
        <v>20.3</v>
      </c>
      <c r="CG114" s="921"/>
      <c r="CH114" s="921"/>
      <c r="CI114" s="921"/>
      <c r="CJ114" s="921"/>
      <c r="CK114" s="948"/>
      <c r="CL114" s="949"/>
      <c r="CM114" s="922" t="s">
        <v>449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435</v>
      </c>
      <c r="DH114" s="959"/>
      <c r="DI114" s="959"/>
      <c r="DJ114" s="959"/>
      <c r="DK114" s="960"/>
      <c r="DL114" s="961" t="s">
        <v>434</v>
      </c>
      <c r="DM114" s="959"/>
      <c r="DN114" s="959"/>
      <c r="DO114" s="959"/>
      <c r="DP114" s="960"/>
      <c r="DQ114" s="961" t="s">
        <v>147</v>
      </c>
      <c r="DR114" s="959"/>
      <c r="DS114" s="959"/>
      <c r="DT114" s="959"/>
      <c r="DU114" s="960"/>
      <c r="DV114" s="962" t="s">
        <v>435</v>
      </c>
      <c r="DW114" s="963"/>
      <c r="DX114" s="963"/>
      <c r="DY114" s="963"/>
      <c r="DZ114" s="964"/>
    </row>
    <row r="115" spans="1:130" s="228" customFormat="1" ht="26.25" customHeight="1" x14ac:dyDescent="0.2">
      <c r="A115" s="954"/>
      <c r="B115" s="955"/>
      <c r="C115" s="923" t="s">
        <v>450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717</v>
      </c>
      <c r="AB115" s="938"/>
      <c r="AC115" s="938"/>
      <c r="AD115" s="938"/>
      <c r="AE115" s="939"/>
      <c r="AF115" s="940">
        <v>1017</v>
      </c>
      <c r="AG115" s="938"/>
      <c r="AH115" s="938"/>
      <c r="AI115" s="938"/>
      <c r="AJ115" s="939"/>
      <c r="AK115" s="940">
        <v>1508</v>
      </c>
      <c r="AL115" s="938"/>
      <c r="AM115" s="938"/>
      <c r="AN115" s="938"/>
      <c r="AO115" s="939"/>
      <c r="AP115" s="941">
        <v>0</v>
      </c>
      <c r="AQ115" s="942"/>
      <c r="AR115" s="942"/>
      <c r="AS115" s="942"/>
      <c r="AT115" s="943"/>
      <c r="AU115" s="908"/>
      <c r="AV115" s="909"/>
      <c r="AW115" s="909"/>
      <c r="AX115" s="909"/>
      <c r="AY115" s="909"/>
      <c r="AZ115" s="922" t="s">
        <v>451</v>
      </c>
      <c r="BA115" s="923"/>
      <c r="BB115" s="923"/>
      <c r="BC115" s="923"/>
      <c r="BD115" s="923"/>
      <c r="BE115" s="923"/>
      <c r="BF115" s="923"/>
      <c r="BG115" s="923"/>
      <c r="BH115" s="923"/>
      <c r="BI115" s="923"/>
      <c r="BJ115" s="923"/>
      <c r="BK115" s="923"/>
      <c r="BL115" s="923"/>
      <c r="BM115" s="923"/>
      <c r="BN115" s="923"/>
      <c r="BO115" s="923"/>
      <c r="BP115" s="924"/>
      <c r="BQ115" s="925" t="s">
        <v>437</v>
      </c>
      <c r="BR115" s="926"/>
      <c r="BS115" s="926"/>
      <c r="BT115" s="926"/>
      <c r="BU115" s="926"/>
      <c r="BV115" s="926" t="s">
        <v>434</v>
      </c>
      <c r="BW115" s="926"/>
      <c r="BX115" s="926"/>
      <c r="BY115" s="926"/>
      <c r="BZ115" s="926"/>
      <c r="CA115" s="926" t="s">
        <v>434</v>
      </c>
      <c r="CB115" s="926"/>
      <c r="CC115" s="926"/>
      <c r="CD115" s="926"/>
      <c r="CE115" s="926"/>
      <c r="CF115" s="920" t="s">
        <v>437</v>
      </c>
      <c r="CG115" s="921"/>
      <c r="CH115" s="921"/>
      <c r="CI115" s="921"/>
      <c r="CJ115" s="921"/>
      <c r="CK115" s="948"/>
      <c r="CL115" s="949"/>
      <c r="CM115" s="922" t="s">
        <v>452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707597</v>
      </c>
      <c r="DH115" s="959"/>
      <c r="DI115" s="959"/>
      <c r="DJ115" s="959"/>
      <c r="DK115" s="960"/>
      <c r="DL115" s="961">
        <v>722292</v>
      </c>
      <c r="DM115" s="959"/>
      <c r="DN115" s="959"/>
      <c r="DO115" s="959"/>
      <c r="DP115" s="960"/>
      <c r="DQ115" s="961">
        <v>798594</v>
      </c>
      <c r="DR115" s="959"/>
      <c r="DS115" s="959"/>
      <c r="DT115" s="959"/>
      <c r="DU115" s="960"/>
      <c r="DV115" s="962">
        <v>11.6</v>
      </c>
      <c r="DW115" s="963"/>
      <c r="DX115" s="963"/>
      <c r="DY115" s="963"/>
      <c r="DZ115" s="964"/>
    </row>
    <row r="116" spans="1:130" s="228" customFormat="1" ht="26.25" customHeight="1" x14ac:dyDescent="0.2">
      <c r="A116" s="956"/>
      <c r="B116" s="957"/>
      <c r="C116" s="965" t="s">
        <v>453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435</v>
      </c>
      <c r="AB116" s="959"/>
      <c r="AC116" s="959"/>
      <c r="AD116" s="959"/>
      <c r="AE116" s="960"/>
      <c r="AF116" s="961" t="s">
        <v>435</v>
      </c>
      <c r="AG116" s="959"/>
      <c r="AH116" s="959"/>
      <c r="AI116" s="959"/>
      <c r="AJ116" s="960"/>
      <c r="AK116" s="961" t="s">
        <v>437</v>
      </c>
      <c r="AL116" s="959"/>
      <c r="AM116" s="959"/>
      <c r="AN116" s="959"/>
      <c r="AO116" s="960"/>
      <c r="AP116" s="962" t="s">
        <v>435</v>
      </c>
      <c r="AQ116" s="963"/>
      <c r="AR116" s="963"/>
      <c r="AS116" s="963"/>
      <c r="AT116" s="964"/>
      <c r="AU116" s="908"/>
      <c r="AV116" s="909"/>
      <c r="AW116" s="909"/>
      <c r="AX116" s="909"/>
      <c r="AY116" s="909"/>
      <c r="AZ116" s="967" t="s">
        <v>454</v>
      </c>
      <c r="BA116" s="968"/>
      <c r="BB116" s="968"/>
      <c r="BC116" s="968"/>
      <c r="BD116" s="968"/>
      <c r="BE116" s="968"/>
      <c r="BF116" s="968"/>
      <c r="BG116" s="968"/>
      <c r="BH116" s="968"/>
      <c r="BI116" s="968"/>
      <c r="BJ116" s="968"/>
      <c r="BK116" s="968"/>
      <c r="BL116" s="968"/>
      <c r="BM116" s="968"/>
      <c r="BN116" s="968"/>
      <c r="BO116" s="968"/>
      <c r="BP116" s="969"/>
      <c r="BQ116" s="925" t="s">
        <v>434</v>
      </c>
      <c r="BR116" s="926"/>
      <c r="BS116" s="926"/>
      <c r="BT116" s="926"/>
      <c r="BU116" s="926"/>
      <c r="BV116" s="926" t="s">
        <v>437</v>
      </c>
      <c r="BW116" s="926"/>
      <c r="BX116" s="926"/>
      <c r="BY116" s="926"/>
      <c r="BZ116" s="926"/>
      <c r="CA116" s="926" t="s">
        <v>435</v>
      </c>
      <c r="CB116" s="926"/>
      <c r="CC116" s="926"/>
      <c r="CD116" s="926"/>
      <c r="CE116" s="926"/>
      <c r="CF116" s="920" t="s">
        <v>435</v>
      </c>
      <c r="CG116" s="921"/>
      <c r="CH116" s="921"/>
      <c r="CI116" s="921"/>
      <c r="CJ116" s="921"/>
      <c r="CK116" s="948"/>
      <c r="CL116" s="949"/>
      <c r="CM116" s="922" t="s">
        <v>455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434</v>
      </c>
      <c r="DH116" s="959"/>
      <c r="DI116" s="959"/>
      <c r="DJ116" s="959"/>
      <c r="DK116" s="960"/>
      <c r="DL116" s="961" t="s">
        <v>435</v>
      </c>
      <c r="DM116" s="959"/>
      <c r="DN116" s="959"/>
      <c r="DO116" s="959"/>
      <c r="DP116" s="960"/>
      <c r="DQ116" s="961" t="s">
        <v>437</v>
      </c>
      <c r="DR116" s="959"/>
      <c r="DS116" s="959"/>
      <c r="DT116" s="959"/>
      <c r="DU116" s="960"/>
      <c r="DV116" s="962" t="s">
        <v>435</v>
      </c>
      <c r="DW116" s="963"/>
      <c r="DX116" s="963"/>
      <c r="DY116" s="963"/>
      <c r="DZ116" s="964"/>
    </row>
    <row r="117" spans="1:130" s="228" customFormat="1" ht="26.25" customHeight="1" x14ac:dyDescent="0.2">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456</v>
      </c>
      <c r="Z117" s="894"/>
      <c r="AA117" s="978">
        <v>751062</v>
      </c>
      <c r="AB117" s="979"/>
      <c r="AC117" s="979"/>
      <c r="AD117" s="979"/>
      <c r="AE117" s="980"/>
      <c r="AF117" s="981">
        <v>771141</v>
      </c>
      <c r="AG117" s="979"/>
      <c r="AH117" s="979"/>
      <c r="AI117" s="979"/>
      <c r="AJ117" s="980"/>
      <c r="AK117" s="981">
        <v>822681</v>
      </c>
      <c r="AL117" s="979"/>
      <c r="AM117" s="979"/>
      <c r="AN117" s="979"/>
      <c r="AO117" s="980"/>
      <c r="AP117" s="982"/>
      <c r="AQ117" s="983"/>
      <c r="AR117" s="983"/>
      <c r="AS117" s="983"/>
      <c r="AT117" s="984"/>
      <c r="AU117" s="908"/>
      <c r="AV117" s="909"/>
      <c r="AW117" s="909"/>
      <c r="AX117" s="909"/>
      <c r="AY117" s="909"/>
      <c r="AZ117" s="974" t="s">
        <v>457</v>
      </c>
      <c r="BA117" s="975"/>
      <c r="BB117" s="975"/>
      <c r="BC117" s="975"/>
      <c r="BD117" s="975"/>
      <c r="BE117" s="975"/>
      <c r="BF117" s="975"/>
      <c r="BG117" s="975"/>
      <c r="BH117" s="975"/>
      <c r="BI117" s="975"/>
      <c r="BJ117" s="975"/>
      <c r="BK117" s="975"/>
      <c r="BL117" s="975"/>
      <c r="BM117" s="975"/>
      <c r="BN117" s="975"/>
      <c r="BO117" s="975"/>
      <c r="BP117" s="976"/>
      <c r="BQ117" s="925" t="s">
        <v>437</v>
      </c>
      <c r="BR117" s="926"/>
      <c r="BS117" s="926"/>
      <c r="BT117" s="926"/>
      <c r="BU117" s="926"/>
      <c r="BV117" s="926" t="s">
        <v>437</v>
      </c>
      <c r="BW117" s="926"/>
      <c r="BX117" s="926"/>
      <c r="BY117" s="926"/>
      <c r="BZ117" s="926"/>
      <c r="CA117" s="926" t="s">
        <v>437</v>
      </c>
      <c r="CB117" s="926"/>
      <c r="CC117" s="926"/>
      <c r="CD117" s="926"/>
      <c r="CE117" s="926"/>
      <c r="CF117" s="920" t="s">
        <v>437</v>
      </c>
      <c r="CG117" s="921"/>
      <c r="CH117" s="921"/>
      <c r="CI117" s="921"/>
      <c r="CJ117" s="921"/>
      <c r="CK117" s="948"/>
      <c r="CL117" s="949"/>
      <c r="CM117" s="922" t="s">
        <v>458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437</v>
      </c>
      <c r="DH117" s="959"/>
      <c r="DI117" s="959"/>
      <c r="DJ117" s="959"/>
      <c r="DK117" s="960"/>
      <c r="DL117" s="961" t="s">
        <v>437</v>
      </c>
      <c r="DM117" s="959"/>
      <c r="DN117" s="959"/>
      <c r="DO117" s="959"/>
      <c r="DP117" s="960"/>
      <c r="DQ117" s="961" t="s">
        <v>437</v>
      </c>
      <c r="DR117" s="959"/>
      <c r="DS117" s="959"/>
      <c r="DT117" s="959"/>
      <c r="DU117" s="960"/>
      <c r="DV117" s="962" t="s">
        <v>437</v>
      </c>
      <c r="DW117" s="963"/>
      <c r="DX117" s="963"/>
      <c r="DY117" s="963"/>
      <c r="DZ117" s="964"/>
    </row>
    <row r="118" spans="1:130" s="228" customFormat="1" ht="26.25" customHeight="1" x14ac:dyDescent="0.2">
      <c r="A118" s="912" t="s">
        <v>429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426</v>
      </c>
      <c r="AB118" s="893"/>
      <c r="AC118" s="893"/>
      <c r="AD118" s="893"/>
      <c r="AE118" s="894"/>
      <c r="AF118" s="892" t="s">
        <v>427</v>
      </c>
      <c r="AG118" s="893"/>
      <c r="AH118" s="893"/>
      <c r="AI118" s="893"/>
      <c r="AJ118" s="894"/>
      <c r="AK118" s="892" t="s">
        <v>309</v>
      </c>
      <c r="AL118" s="893"/>
      <c r="AM118" s="893"/>
      <c r="AN118" s="893"/>
      <c r="AO118" s="894"/>
      <c r="AP118" s="970" t="s">
        <v>428</v>
      </c>
      <c r="AQ118" s="971"/>
      <c r="AR118" s="971"/>
      <c r="AS118" s="971"/>
      <c r="AT118" s="972"/>
      <c r="AU118" s="908"/>
      <c r="AV118" s="909"/>
      <c r="AW118" s="909"/>
      <c r="AX118" s="909"/>
      <c r="AY118" s="909"/>
      <c r="AZ118" s="973" t="s">
        <v>459</v>
      </c>
      <c r="BA118" s="965"/>
      <c r="BB118" s="965"/>
      <c r="BC118" s="965"/>
      <c r="BD118" s="965"/>
      <c r="BE118" s="965"/>
      <c r="BF118" s="965"/>
      <c r="BG118" s="965"/>
      <c r="BH118" s="965"/>
      <c r="BI118" s="965"/>
      <c r="BJ118" s="965"/>
      <c r="BK118" s="965"/>
      <c r="BL118" s="965"/>
      <c r="BM118" s="965"/>
      <c r="BN118" s="965"/>
      <c r="BO118" s="965"/>
      <c r="BP118" s="966"/>
      <c r="BQ118" s="999" t="s">
        <v>437</v>
      </c>
      <c r="BR118" s="1000"/>
      <c r="BS118" s="1000"/>
      <c r="BT118" s="1000"/>
      <c r="BU118" s="1000"/>
      <c r="BV118" s="1000" t="s">
        <v>147</v>
      </c>
      <c r="BW118" s="1000"/>
      <c r="BX118" s="1000"/>
      <c r="BY118" s="1000"/>
      <c r="BZ118" s="1000"/>
      <c r="CA118" s="1000" t="s">
        <v>437</v>
      </c>
      <c r="CB118" s="1000"/>
      <c r="CC118" s="1000"/>
      <c r="CD118" s="1000"/>
      <c r="CE118" s="1000"/>
      <c r="CF118" s="920" t="s">
        <v>437</v>
      </c>
      <c r="CG118" s="921"/>
      <c r="CH118" s="921"/>
      <c r="CI118" s="921"/>
      <c r="CJ118" s="921"/>
      <c r="CK118" s="948"/>
      <c r="CL118" s="949"/>
      <c r="CM118" s="922" t="s">
        <v>460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147</v>
      </c>
      <c r="DH118" s="959"/>
      <c r="DI118" s="959"/>
      <c r="DJ118" s="959"/>
      <c r="DK118" s="960"/>
      <c r="DL118" s="961" t="s">
        <v>461</v>
      </c>
      <c r="DM118" s="959"/>
      <c r="DN118" s="959"/>
      <c r="DO118" s="959"/>
      <c r="DP118" s="960"/>
      <c r="DQ118" s="961" t="s">
        <v>437</v>
      </c>
      <c r="DR118" s="959"/>
      <c r="DS118" s="959"/>
      <c r="DT118" s="959"/>
      <c r="DU118" s="960"/>
      <c r="DV118" s="962" t="s">
        <v>147</v>
      </c>
      <c r="DW118" s="963"/>
      <c r="DX118" s="963"/>
      <c r="DY118" s="963"/>
      <c r="DZ118" s="964"/>
    </row>
    <row r="119" spans="1:130" s="228" customFormat="1" ht="26.25" customHeight="1" x14ac:dyDescent="0.2">
      <c r="A119" s="1056" t="s">
        <v>432</v>
      </c>
      <c r="B119" s="947"/>
      <c r="C119" s="929" t="s">
        <v>433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437</v>
      </c>
      <c r="AB119" s="900"/>
      <c r="AC119" s="900"/>
      <c r="AD119" s="900"/>
      <c r="AE119" s="901"/>
      <c r="AF119" s="902" t="s">
        <v>461</v>
      </c>
      <c r="AG119" s="900"/>
      <c r="AH119" s="900"/>
      <c r="AI119" s="900"/>
      <c r="AJ119" s="901"/>
      <c r="AK119" s="902" t="s">
        <v>437</v>
      </c>
      <c r="AL119" s="900"/>
      <c r="AM119" s="900"/>
      <c r="AN119" s="900"/>
      <c r="AO119" s="901"/>
      <c r="AP119" s="903" t="s">
        <v>437</v>
      </c>
      <c r="AQ119" s="904"/>
      <c r="AR119" s="904"/>
      <c r="AS119" s="904"/>
      <c r="AT119" s="905"/>
      <c r="AU119" s="910"/>
      <c r="AV119" s="911"/>
      <c r="AW119" s="911"/>
      <c r="AX119" s="911"/>
      <c r="AY119" s="911"/>
      <c r="AZ119" s="249" t="s">
        <v>190</v>
      </c>
      <c r="BA119" s="249"/>
      <c r="BB119" s="249"/>
      <c r="BC119" s="249"/>
      <c r="BD119" s="249"/>
      <c r="BE119" s="249"/>
      <c r="BF119" s="249"/>
      <c r="BG119" s="249"/>
      <c r="BH119" s="249"/>
      <c r="BI119" s="249"/>
      <c r="BJ119" s="249"/>
      <c r="BK119" s="249"/>
      <c r="BL119" s="249"/>
      <c r="BM119" s="249"/>
      <c r="BN119" s="249"/>
      <c r="BO119" s="977" t="s">
        <v>462</v>
      </c>
      <c r="BP119" s="1005"/>
      <c r="BQ119" s="999">
        <v>12920359</v>
      </c>
      <c r="BR119" s="1000"/>
      <c r="BS119" s="1000"/>
      <c r="BT119" s="1000"/>
      <c r="BU119" s="1000"/>
      <c r="BV119" s="1000">
        <v>12771860</v>
      </c>
      <c r="BW119" s="1000"/>
      <c r="BX119" s="1000"/>
      <c r="BY119" s="1000"/>
      <c r="BZ119" s="1000"/>
      <c r="CA119" s="1000">
        <v>12229334</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147</v>
      </c>
      <c r="DH119" s="986"/>
      <c r="DI119" s="986"/>
      <c r="DJ119" s="986"/>
      <c r="DK119" s="987"/>
      <c r="DL119" s="985" t="s">
        <v>147</v>
      </c>
      <c r="DM119" s="986"/>
      <c r="DN119" s="986"/>
      <c r="DO119" s="986"/>
      <c r="DP119" s="987"/>
      <c r="DQ119" s="985" t="s">
        <v>147</v>
      </c>
      <c r="DR119" s="986"/>
      <c r="DS119" s="986"/>
      <c r="DT119" s="986"/>
      <c r="DU119" s="987"/>
      <c r="DV119" s="988" t="s">
        <v>147</v>
      </c>
      <c r="DW119" s="989"/>
      <c r="DX119" s="989"/>
      <c r="DY119" s="989"/>
      <c r="DZ119" s="990"/>
    </row>
    <row r="120" spans="1:130" s="228" customFormat="1" ht="26.25" customHeight="1" x14ac:dyDescent="0.2">
      <c r="A120" s="1057"/>
      <c r="B120" s="949"/>
      <c r="C120" s="922" t="s">
        <v>439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437</v>
      </c>
      <c r="AB120" s="959"/>
      <c r="AC120" s="959"/>
      <c r="AD120" s="959"/>
      <c r="AE120" s="960"/>
      <c r="AF120" s="961" t="s">
        <v>147</v>
      </c>
      <c r="AG120" s="959"/>
      <c r="AH120" s="959"/>
      <c r="AI120" s="959"/>
      <c r="AJ120" s="960"/>
      <c r="AK120" s="961" t="s">
        <v>147</v>
      </c>
      <c r="AL120" s="959"/>
      <c r="AM120" s="959"/>
      <c r="AN120" s="959"/>
      <c r="AO120" s="960"/>
      <c r="AP120" s="962" t="s">
        <v>437</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5018458</v>
      </c>
      <c r="BR120" s="931"/>
      <c r="BS120" s="931"/>
      <c r="BT120" s="931"/>
      <c r="BU120" s="931"/>
      <c r="BV120" s="931">
        <v>5789793</v>
      </c>
      <c r="BW120" s="931"/>
      <c r="BX120" s="931"/>
      <c r="BY120" s="931"/>
      <c r="BZ120" s="931"/>
      <c r="CA120" s="931">
        <v>6215467</v>
      </c>
      <c r="CB120" s="931"/>
      <c r="CC120" s="931"/>
      <c r="CD120" s="931"/>
      <c r="CE120" s="931"/>
      <c r="CF120" s="944">
        <v>90.5</v>
      </c>
      <c r="CG120" s="945"/>
      <c r="CH120" s="945"/>
      <c r="CI120" s="945"/>
      <c r="CJ120" s="945"/>
      <c r="CK120" s="1006" t="s">
        <v>466</v>
      </c>
      <c r="CL120" s="1007"/>
      <c r="CM120" s="1007"/>
      <c r="CN120" s="1007"/>
      <c r="CO120" s="1008"/>
      <c r="CP120" s="1014" t="s">
        <v>407</v>
      </c>
      <c r="CQ120" s="1015"/>
      <c r="CR120" s="1015"/>
      <c r="CS120" s="1015"/>
      <c r="CT120" s="1015"/>
      <c r="CU120" s="1015"/>
      <c r="CV120" s="1015"/>
      <c r="CW120" s="1015"/>
      <c r="CX120" s="1015"/>
      <c r="CY120" s="1015"/>
      <c r="CZ120" s="1015"/>
      <c r="DA120" s="1015"/>
      <c r="DB120" s="1015"/>
      <c r="DC120" s="1015"/>
      <c r="DD120" s="1015"/>
      <c r="DE120" s="1015"/>
      <c r="DF120" s="1016"/>
      <c r="DG120" s="930">
        <v>1664428</v>
      </c>
      <c r="DH120" s="931"/>
      <c r="DI120" s="931"/>
      <c r="DJ120" s="931"/>
      <c r="DK120" s="931"/>
      <c r="DL120" s="931">
        <v>1444830</v>
      </c>
      <c r="DM120" s="931"/>
      <c r="DN120" s="931"/>
      <c r="DO120" s="931"/>
      <c r="DP120" s="931"/>
      <c r="DQ120" s="931">
        <v>1189522</v>
      </c>
      <c r="DR120" s="931"/>
      <c r="DS120" s="931"/>
      <c r="DT120" s="931"/>
      <c r="DU120" s="931"/>
      <c r="DV120" s="932">
        <v>17.3</v>
      </c>
      <c r="DW120" s="932"/>
      <c r="DX120" s="932"/>
      <c r="DY120" s="932"/>
      <c r="DZ120" s="933"/>
    </row>
    <row r="121" spans="1:130" s="228" customFormat="1" ht="26.25" customHeight="1" x14ac:dyDescent="0.2">
      <c r="A121" s="1057"/>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147</v>
      </c>
      <c r="AB121" s="959"/>
      <c r="AC121" s="959"/>
      <c r="AD121" s="959"/>
      <c r="AE121" s="960"/>
      <c r="AF121" s="961" t="s">
        <v>147</v>
      </c>
      <c r="AG121" s="959"/>
      <c r="AH121" s="959"/>
      <c r="AI121" s="959"/>
      <c r="AJ121" s="960"/>
      <c r="AK121" s="961" t="s">
        <v>147</v>
      </c>
      <c r="AL121" s="959"/>
      <c r="AM121" s="959"/>
      <c r="AN121" s="959"/>
      <c r="AO121" s="960"/>
      <c r="AP121" s="962" t="s">
        <v>147</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3955512</v>
      </c>
      <c r="BR121" s="926"/>
      <c r="BS121" s="926"/>
      <c r="BT121" s="926"/>
      <c r="BU121" s="926"/>
      <c r="BV121" s="926">
        <v>4322269</v>
      </c>
      <c r="BW121" s="926"/>
      <c r="BX121" s="926"/>
      <c r="BY121" s="926"/>
      <c r="BZ121" s="926"/>
      <c r="CA121" s="926">
        <v>4344381</v>
      </c>
      <c r="CB121" s="926"/>
      <c r="CC121" s="926"/>
      <c r="CD121" s="926"/>
      <c r="CE121" s="926"/>
      <c r="CF121" s="920">
        <v>63.3</v>
      </c>
      <c r="CG121" s="921"/>
      <c r="CH121" s="921"/>
      <c r="CI121" s="921"/>
      <c r="CJ121" s="921"/>
      <c r="CK121" s="1009"/>
      <c r="CL121" s="1010"/>
      <c r="CM121" s="1010"/>
      <c r="CN121" s="1010"/>
      <c r="CO121" s="1011"/>
      <c r="CP121" s="1019" t="s">
        <v>469</v>
      </c>
      <c r="CQ121" s="1020"/>
      <c r="CR121" s="1020"/>
      <c r="CS121" s="1020"/>
      <c r="CT121" s="1020"/>
      <c r="CU121" s="1020"/>
      <c r="CV121" s="1020"/>
      <c r="CW121" s="1020"/>
      <c r="CX121" s="1020"/>
      <c r="CY121" s="1020"/>
      <c r="CZ121" s="1020"/>
      <c r="DA121" s="1020"/>
      <c r="DB121" s="1020"/>
      <c r="DC121" s="1020"/>
      <c r="DD121" s="1020"/>
      <c r="DE121" s="1020"/>
      <c r="DF121" s="1021"/>
      <c r="DG121" s="925" t="s">
        <v>147</v>
      </c>
      <c r="DH121" s="926"/>
      <c r="DI121" s="926"/>
      <c r="DJ121" s="926"/>
      <c r="DK121" s="926"/>
      <c r="DL121" s="926" t="s">
        <v>437</v>
      </c>
      <c r="DM121" s="926"/>
      <c r="DN121" s="926"/>
      <c r="DO121" s="926"/>
      <c r="DP121" s="926"/>
      <c r="DQ121" s="926" t="s">
        <v>147</v>
      </c>
      <c r="DR121" s="926"/>
      <c r="DS121" s="926"/>
      <c r="DT121" s="926"/>
      <c r="DU121" s="926"/>
      <c r="DV121" s="927" t="s">
        <v>437</v>
      </c>
      <c r="DW121" s="927"/>
      <c r="DX121" s="927"/>
      <c r="DY121" s="927"/>
      <c r="DZ121" s="928"/>
    </row>
    <row r="122" spans="1:130" s="228" customFormat="1" ht="26.25" customHeight="1" x14ac:dyDescent="0.2">
      <c r="A122" s="1057"/>
      <c r="B122" s="949"/>
      <c r="C122" s="922" t="s">
        <v>449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461</v>
      </c>
      <c r="AB122" s="959"/>
      <c r="AC122" s="959"/>
      <c r="AD122" s="959"/>
      <c r="AE122" s="960"/>
      <c r="AF122" s="961" t="s">
        <v>147</v>
      </c>
      <c r="AG122" s="959"/>
      <c r="AH122" s="959"/>
      <c r="AI122" s="959"/>
      <c r="AJ122" s="960"/>
      <c r="AK122" s="961" t="s">
        <v>147</v>
      </c>
      <c r="AL122" s="959"/>
      <c r="AM122" s="959"/>
      <c r="AN122" s="959"/>
      <c r="AO122" s="960"/>
      <c r="AP122" s="962" t="s">
        <v>147</v>
      </c>
      <c r="AQ122" s="963"/>
      <c r="AR122" s="963"/>
      <c r="AS122" s="963"/>
      <c r="AT122" s="964"/>
      <c r="AU122" s="994"/>
      <c r="AV122" s="995"/>
      <c r="AW122" s="995"/>
      <c r="AX122" s="995"/>
      <c r="AY122" s="996"/>
      <c r="AZ122" s="973" t="s">
        <v>470</v>
      </c>
      <c r="BA122" s="965"/>
      <c r="BB122" s="965"/>
      <c r="BC122" s="965"/>
      <c r="BD122" s="965"/>
      <c r="BE122" s="965"/>
      <c r="BF122" s="965"/>
      <c r="BG122" s="965"/>
      <c r="BH122" s="965"/>
      <c r="BI122" s="965"/>
      <c r="BJ122" s="965"/>
      <c r="BK122" s="965"/>
      <c r="BL122" s="965"/>
      <c r="BM122" s="965"/>
      <c r="BN122" s="965"/>
      <c r="BO122" s="965"/>
      <c r="BP122" s="966"/>
      <c r="BQ122" s="999">
        <v>3542776</v>
      </c>
      <c r="BR122" s="1000"/>
      <c r="BS122" s="1000"/>
      <c r="BT122" s="1000"/>
      <c r="BU122" s="1000"/>
      <c r="BV122" s="1000">
        <v>3333288</v>
      </c>
      <c r="BW122" s="1000"/>
      <c r="BX122" s="1000"/>
      <c r="BY122" s="1000"/>
      <c r="BZ122" s="1000"/>
      <c r="CA122" s="1000">
        <v>2991721</v>
      </c>
      <c r="CB122" s="1000"/>
      <c r="CC122" s="1000"/>
      <c r="CD122" s="1000"/>
      <c r="CE122" s="1000"/>
      <c r="CF122" s="1017">
        <v>43.6</v>
      </c>
      <c r="CG122" s="1018"/>
      <c r="CH122" s="1018"/>
      <c r="CI122" s="1018"/>
      <c r="CJ122" s="1018"/>
      <c r="CK122" s="1009"/>
      <c r="CL122" s="1010"/>
      <c r="CM122" s="1010"/>
      <c r="CN122" s="1010"/>
      <c r="CO122" s="1011"/>
      <c r="CP122" s="1019" t="s">
        <v>471</v>
      </c>
      <c r="CQ122" s="1020"/>
      <c r="CR122" s="1020"/>
      <c r="CS122" s="1020"/>
      <c r="CT122" s="1020"/>
      <c r="CU122" s="1020"/>
      <c r="CV122" s="1020"/>
      <c r="CW122" s="1020"/>
      <c r="CX122" s="1020"/>
      <c r="CY122" s="1020"/>
      <c r="CZ122" s="1020"/>
      <c r="DA122" s="1020"/>
      <c r="DB122" s="1020"/>
      <c r="DC122" s="1020"/>
      <c r="DD122" s="1020"/>
      <c r="DE122" s="1020"/>
      <c r="DF122" s="1021"/>
      <c r="DG122" s="925" t="s">
        <v>147</v>
      </c>
      <c r="DH122" s="926"/>
      <c r="DI122" s="926"/>
      <c r="DJ122" s="926"/>
      <c r="DK122" s="926"/>
      <c r="DL122" s="926" t="s">
        <v>437</v>
      </c>
      <c r="DM122" s="926"/>
      <c r="DN122" s="926"/>
      <c r="DO122" s="926"/>
      <c r="DP122" s="926"/>
      <c r="DQ122" s="926" t="s">
        <v>461</v>
      </c>
      <c r="DR122" s="926"/>
      <c r="DS122" s="926"/>
      <c r="DT122" s="926"/>
      <c r="DU122" s="926"/>
      <c r="DV122" s="927" t="s">
        <v>437</v>
      </c>
      <c r="DW122" s="927"/>
      <c r="DX122" s="927"/>
      <c r="DY122" s="927"/>
      <c r="DZ122" s="928"/>
    </row>
    <row r="123" spans="1:130" s="228" customFormat="1" ht="26.25" customHeight="1" x14ac:dyDescent="0.2">
      <c r="A123" s="1057"/>
      <c r="B123" s="949"/>
      <c r="C123" s="922" t="s">
        <v>455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147</v>
      </c>
      <c r="AB123" s="959"/>
      <c r="AC123" s="959"/>
      <c r="AD123" s="959"/>
      <c r="AE123" s="960"/>
      <c r="AF123" s="961" t="s">
        <v>147</v>
      </c>
      <c r="AG123" s="959"/>
      <c r="AH123" s="959"/>
      <c r="AI123" s="959"/>
      <c r="AJ123" s="960"/>
      <c r="AK123" s="961" t="s">
        <v>437</v>
      </c>
      <c r="AL123" s="959"/>
      <c r="AM123" s="959"/>
      <c r="AN123" s="959"/>
      <c r="AO123" s="960"/>
      <c r="AP123" s="962" t="s">
        <v>147</v>
      </c>
      <c r="AQ123" s="963"/>
      <c r="AR123" s="963"/>
      <c r="AS123" s="963"/>
      <c r="AT123" s="964"/>
      <c r="AU123" s="997"/>
      <c r="AV123" s="998"/>
      <c r="AW123" s="998"/>
      <c r="AX123" s="998"/>
      <c r="AY123" s="998"/>
      <c r="AZ123" s="249" t="s">
        <v>190</v>
      </c>
      <c r="BA123" s="249"/>
      <c r="BB123" s="249"/>
      <c r="BC123" s="249"/>
      <c r="BD123" s="249"/>
      <c r="BE123" s="249"/>
      <c r="BF123" s="249"/>
      <c r="BG123" s="249"/>
      <c r="BH123" s="249"/>
      <c r="BI123" s="249"/>
      <c r="BJ123" s="249"/>
      <c r="BK123" s="249"/>
      <c r="BL123" s="249"/>
      <c r="BM123" s="249"/>
      <c r="BN123" s="249"/>
      <c r="BO123" s="977" t="s">
        <v>472</v>
      </c>
      <c r="BP123" s="1005"/>
      <c r="BQ123" s="1063">
        <v>12516746</v>
      </c>
      <c r="BR123" s="1064"/>
      <c r="BS123" s="1064"/>
      <c r="BT123" s="1064"/>
      <c r="BU123" s="1064"/>
      <c r="BV123" s="1064">
        <v>13445350</v>
      </c>
      <c r="BW123" s="1064"/>
      <c r="BX123" s="1064"/>
      <c r="BY123" s="1064"/>
      <c r="BZ123" s="1064"/>
      <c r="CA123" s="1064">
        <v>13551569</v>
      </c>
      <c r="CB123" s="1064"/>
      <c r="CC123" s="1064"/>
      <c r="CD123" s="1064"/>
      <c r="CE123" s="1064"/>
      <c r="CF123" s="1001"/>
      <c r="CG123" s="1002"/>
      <c r="CH123" s="1002"/>
      <c r="CI123" s="1002"/>
      <c r="CJ123" s="1003"/>
      <c r="CK123" s="1009"/>
      <c r="CL123" s="1010"/>
      <c r="CM123" s="1010"/>
      <c r="CN123" s="1010"/>
      <c r="CO123" s="1011"/>
      <c r="CP123" s="1019" t="s">
        <v>473</v>
      </c>
      <c r="CQ123" s="1020"/>
      <c r="CR123" s="1020"/>
      <c r="CS123" s="1020"/>
      <c r="CT123" s="1020"/>
      <c r="CU123" s="1020"/>
      <c r="CV123" s="1020"/>
      <c r="CW123" s="1020"/>
      <c r="CX123" s="1020"/>
      <c r="CY123" s="1020"/>
      <c r="CZ123" s="1020"/>
      <c r="DA123" s="1020"/>
      <c r="DB123" s="1020"/>
      <c r="DC123" s="1020"/>
      <c r="DD123" s="1020"/>
      <c r="DE123" s="1020"/>
      <c r="DF123" s="1021"/>
      <c r="DG123" s="958" t="s">
        <v>437</v>
      </c>
      <c r="DH123" s="959"/>
      <c r="DI123" s="959"/>
      <c r="DJ123" s="959"/>
      <c r="DK123" s="960"/>
      <c r="DL123" s="961" t="s">
        <v>147</v>
      </c>
      <c r="DM123" s="959"/>
      <c r="DN123" s="959"/>
      <c r="DO123" s="959"/>
      <c r="DP123" s="960"/>
      <c r="DQ123" s="961" t="s">
        <v>437</v>
      </c>
      <c r="DR123" s="959"/>
      <c r="DS123" s="959"/>
      <c r="DT123" s="959"/>
      <c r="DU123" s="960"/>
      <c r="DV123" s="962" t="s">
        <v>461</v>
      </c>
      <c r="DW123" s="963"/>
      <c r="DX123" s="963"/>
      <c r="DY123" s="963"/>
      <c r="DZ123" s="964"/>
    </row>
    <row r="124" spans="1:130" s="228" customFormat="1" ht="26.25" customHeight="1" thickBot="1" x14ac:dyDescent="0.25">
      <c r="A124" s="1057"/>
      <c r="B124" s="949"/>
      <c r="C124" s="922" t="s">
        <v>458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461</v>
      </c>
      <c r="AB124" s="959"/>
      <c r="AC124" s="959"/>
      <c r="AD124" s="959"/>
      <c r="AE124" s="960"/>
      <c r="AF124" s="961" t="s">
        <v>437</v>
      </c>
      <c r="AG124" s="959"/>
      <c r="AH124" s="959"/>
      <c r="AI124" s="959"/>
      <c r="AJ124" s="960"/>
      <c r="AK124" s="961" t="s">
        <v>437</v>
      </c>
      <c r="AL124" s="959"/>
      <c r="AM124" s="959"/>
      <c r="AN124" s="959"/>
      <c r="AO124" s="960"/>
      <c r="AP124" s="962" t="s">
        <v>147</v>
      </c>
      <c r="AQ124" s="963"/>
      <c r="AR124" s="963"/>
      <c r="AS124" s="963"/>
      <c r="AT124" s="964"/>
      <c r="AU124" s="1059" t="s">
        <v>474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6</v>
      </c>
      <c r="BR124" s="1027"/>
      <c r="BS124" s="1027"/>
      <c r="BT124" s="1027"/>
      <c r="BU124" s="1027"/>
      <c r="BV124" s="1027" t="s">
        <v>437</v>
      </c>
      <c r="BW124" s="1027"/>
      <c r="BX124" s="1027"/>
      <c r="BY124" s="1027"/>
      <c r="BZ124" s="1027"/>
      <c r="CA124" s="1027" t="s">
        <v>437</v>
      </c>
      <c r="CB124" s="1027"/>
      <c r="CC124" s="1027"/>
      <c r="CD124" s="1027"/>
      <c r="CE124" s="1027"/>
      <c r="CF124" s="1028"/>
      <c r="CG124" s="1029"/>
      <c r="CH124" s="1029"/>
      <c r="CI124" s="1029"/>
      <c r="CJ124" s="1030"/>
      <c r="CK124" s="1012"/>
      <c r="CL124" s="1012"/>
      <c r="CM124" s="1012"/>
      <c r="CN124" s="1012"/>
      <c r="CO124" s="1013"/>
      <c r="CP124" s="1019" t="s">
        <v>475</v>
      </c>
      <c r="CQ124" s="1020"/>
      <c r="CR124" s="1020"/>
      <c r="CS124" s="1020"/>
      <c r="CT124" s="1020"/>
      <c r="CU124" s="1020"/>
      <c r="CV124" s="1020"/>
      <c r="CW124" s="1020"/>
      <c r="CX124" s="1020"/>
      <c r="CY124" s="1020"/>
      <c r="CZ124" s="1020"/>
      <c r="DA124" s="1020"/>
      <c r="DB124" s="1020"/>
      <c r="DC124" s="1020"/>
      <c r="DD124" s="1020"/>
      <c r="DE124" s="1020"/>
      <c r="DF124" s="1021"/>
      <c r="DG124" s="1004" t="s">
        <v>147</v>
      </c>
      <c r="DH124" s="986"/>
      <c r="DI124" s="986"/>
      <c r="DJ124" s="986"/>
      <c r="DK124" s="987"/>
      <c r="DL124" s="985" t="s">
        <v>437</v>
      </c>
      <c r="DM124" s="986"/>
      <c r="DN124" s="986"/>
      <c r="DO124" s="986"/>
      <c r="DP124" s="987"/>
      <c r="DQ124" s="985" t="s">
        <v>437</v>
      </c>
      <c r="DR124" s="986"/>
      <c r="DS124" s="986"/>
      <c r="DT124" s="986"/>
      <c r="DU124" s="987"/>
      <c r="DV124" s="988" t="s">
        <v>437</v>
      </c>
      <c r="DW124" s="989"/>
      <c r="DX124" s="989"/>
      <c r="DY124" s="989"/>
      <c r="DZ124" s="990"/>
    </row>
    <row r="125" spans="1:130" s="228" customFormat="1" ht="26.25" customHeight="1" x14ac:dyDescent="0.2">
      <c r="A125" s="1057"/>
      <c r="B125" s="949"/>
      <c r="C125" s="922" t="s">
        <v>460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437</v>
      </c>
      <c r="AB125" s="959"/>
      <c r="AC125" s="959"/>
      <c r="AD125" s="959"/>
      <c r="AE125" s="960"/>
      <c r="AF125" s="961" t="s">
        <v>147</v>
      </c>
      <c r="AG125" s="959"/>
      <c r="AH125" s="959"/>
      <c r="AI125" s="959"/>
      <c r="AJ125" s="960"/>
      <c r="AK125" s="961" t="s">
        <v>461</v>
      </c>
      <c r="AL125" s="959"/>
      <c r="AM125" s="959"/>
      <c r="AN125" s="959"/>
      <c r="AO125" s="960"/>
      <c r="AP125" s="962" t="s">
        <v>147</v>
      </c>
      <c r="AQ125" s="963"/>
      <c r="AR125" s="963"/>
      <c r="AS125" s="963"/>
      <c r="AT125" s="964"/>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1022" t="s">
        <v>476</v>
      </c>
      <c r="CL125" s="1007"/>
      <c r="CM125" s="1007"/>
      <c r="CN125" s="1007"/>
      <c r="CO125" s="1008"/>
      <c r="CP125" s="929" t="s">
        <v>477</v>
      </c>
      <c r="CQ125" s="897"/>
      <c r="CR125" s="897"/>
      <c r="CS125" s="897"/>
      <c r="CT125" s="897"/>
      <c r="CU125" s="897"/>
      <c r="CV125" s="897"/>
      <c r="CW125" s="897"/>
      <c r="CX125" s="897"/>
      <c r="CY125" s="897"/>
      <c r="CZ125" s="897"/>
      <c r="DA125" s="897"/>
      <c r="DB125" s="897"/>
      <c r="DC125" s="897"/>
      <c r="DD125" s="897"/>
      <c r="DE125" s="897"/>
      <c r="DF125" s="898"/>
      <c r="DG125" s="930" t="s">
        <v>147</v>
      </c>
      <c r="DH125" s="931"/>
      <c r="DI125" s="931"/>
      <c r="DJ125" s="931"/>
      <c r="DK125" s="931"/>
      <c r="DL125" s="931" t="s">
        <v>437</v>
      </c>
      <c r="DM125" s="931"/>
      <c r="DN125" s="931"/>
      <c r="DO125" s="931"/>
      <c r="DP125" s="931"/>
      <c r="DQ125" s="931" t="s">
        <v>147</v>
      </c>
      <c r="DR125" s="931"/>
      <c r="DS125" s="931"/>
      <c r="DT125" s="931"/>
      <c r="DU125" s="931"/>
      <c r="DV125" s="932" t="s">
        <v>147</v>
      </c>
      <c r="DW125" s="932"/>
      <c r="DX125" s="932"/>
      <c r="DY125" s="932"/>
      <c r="DZ125" s="933"/>
    </row>
    <row r="126" spans="1:130" s="228" customFormat="1" ht="26.25" customHeight="1" thickBot="1" x14ac:dyDescent="0.25">
      <c r="A126" s="1057"/>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147</v>
      </c>
      <c r="AB126" s="959"/>
      <c r="AC126" s="959"/>
      <c r="AD126" s="959"/>
      <c r="AE126" s="960"/>
      <c r="AF126" s="961" t="s">
        <v>437</v>
      </c>
      <c r="AG126" s="959"/>
      <c r="AH126" s="959"/>
      <c r="AI126" s="959"/>
      <c r="AJ126" s="960"/>
      <c r="AK126" s="961" t="s">
        <v>437</v>
      </c>
      <c r="AL126" s="959"/>
      <c r="AM126" s="959"/>
      <c r="AN126" s="959"/>
      <c r="AO126" s="960"/>
      <c r="AP126" s="962" t="s">
        <v>147</v>
      </c>
      <c r="AQ126" s="963"/>
      <c r="AR126" s="963"/>
      <c r="AS126" s="963"/>
      <c r="AT126" s="964"/>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1023"/>
      <c r="CL126" s="1010"/>
      <c r="CM126" s="1010"/>
      <c r="CN126" s="1010"/>
      <c r="CO126" s="1011"/>
      <c r="CP126" s="922" t="s">
        <v>478</v>
      </c>
      <c r="CQ126" s="923"/>
      <c r="CR126" s="923"/>
      <c r="CS126" s="923"/>
      <c r="CT126" s="923"/>
      <c r="CU126" s="923"/>
      <c r="CV126" s="923"/>
      <c r="CW126" s="923"/>
      <c r="CX126" s="923"/>
      <c r="CY126" s="923"/>
      <c r="CZ126" s="923"/>
      <c r="DA126" s="923"/>
      <c r="DB126" s="923"/>
      <c r="DC126" s="923"/>
      <c r="DD126" s="923"/>
      <c r="DE126" s="923"/>
      <c r="DF126" s="924"/>
      <c r="DG126" s="925" t="s">
        <v>437</v>
      </c>
      <c r="DH126" s="926"/>
      <c r="DI126" s="926"/>
      <c r="DJ126" s="926"/>
      <c r="DK126" s="926"/>
      <c r="DL126" s="926" t="s">
        <v>461</v>
      </c>
      <c r="DM126" s="926"/>
      <c r="DN126" s="926"/>
      <c r="DO126" s="926"/>
      <c r="DP126" s="926"/>
      <c r="DQ126" s="926" t="s">
        <v>147</v>
      </c>
      <c r="DR126" s="926"/>
      <c r="DS126" s="926"/>
      <c r="DT126" s="926"/>
      <c r="DU126" s="926"/>
      <c r="DV126" s="927" t="s">
        <v>437</v>
      </c>
      <c r="DW126" s="927"/>
      <c r="DX126" s="927"/>
      <c r="DY126" s="927"/>
      <c r="DZ126" s="928"/>
    </row>
    <row r="127" spans="1:130" s="228" customFormat="1" ht="26.25" customHeight="1" x14ac:dyDescent="0.2">
      <c r="A127" s="1058"/>
      <c r="B127" s="951"/>
      <c r="C127" s="973" t="s">
        <v>479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717</v>
      </c>
      <c r="AB127" s="959"/>
      <c r="AC127" s="959"/>
      <c r="AD127" s="959"/>
      <c r="AE127" s="960"/>
      <c r="AF127" s="961">
        <v>1017</v>
      </c>
      <c r="AG127" s="959"/>
      <c r="AH127" s="959"/>
      <c r="AI127" s="959"/>
      <c r="AJ127" s="960"/>
      <c r="AK127" s="961">
        <v>1508</v>
      </c>
      <c r="AL127" s="959"/>
      <c r="AM127" s="959"/>
      <c r="AN127" s="959"/>
      <c r="AO127" s="960"/>
      <c r="AP127" s="962">
        <v>0</v>
      </c>
      <c r="AQ127" s="963"/>
      <c r="AR127" s="963"/>
      <c r="AS127" s="963"/>
      <c r="AT127" s="964"/>
      <c r="AU127" s="230"/>
      <c r="AV127" s="230"/>
      <c r="AW127" s="230"/>
      <c r="AX127" s="1031" t="s">
        <v>480</v>
      </c>
      <c r="AY127" s="1032"/>
      <c r="AZ127" s="1032"/>
      <c r="BA127" s="1032"/>
      <c r="BB127" s="1032"/>
      <c r="BC127" s="1032"/>
      <c r="BD127" s="1032"/>
      <c r="BE127" s="1033"/>
      <c r="BF127" s="1034" t="s">
        <v>481</v>
      </c>
      <c r="BG127" s="1032"/>
      <c r="BH127" s="1032"/>
      <c r="BI127" s="1032"/>
      <c r="BJ127" s="1032"/>
      <c r="BK127" s="1032"/>
      <c r="BL127" s="1033"/>
      <c r="BM127" s="1034" t="s">
        <v>482</v>
      </c>
      <c r="BN127" s="1032"/>
      <c r="BO127" s="1032"/>
      <c r="BP127" s="1032"/>
      <c r="BQ127" s="1032"/>
      <c r="BR127" s="1032"/>
      <c r="BS127" s="1033"/>
      <c r="BT127" s="1034" t="s">
        <v>483</v>
      </c>
      <c r="BU127" s="1032"/>
      <c r="BV127" s="1032"/>
      <c r="BW127" s="1032"/>
      <c r="BX127" s="1032"/>
      <c r="BY127" s="1032"/>
      <c r="BZ127" s="1055"/>
      <c r="CA127" s="230"/>
      <c r="CB127" s="230"/>
      <c r="CC127" s="230"/>
      <c r="CD127" s="253"/>
      <c r="CE127" s="253"/>
      <c r="CF127" s="253"/>
      <c r="CG127" s="230"/>
      <c r="CH127" s="230"/>
      <c r="CI127" s="230"/>
      <c r="CJ127" s="252"/>
      <c r="CK127" s="1023"/>
      <c r="CL127" s="1010"/>
      <c r="CM127" s="1010"/>
      <c r="CN127" s="1010"/>
      <c r="CO127" s="1011"/>
      <c r="CP127" s="922" t="s">
        <v>484</v>
      </c>
      <c r="CQ127" s="923"/>
      <c r="CR127" s="923"/>
      <c r="CS127" s="923"/>
      <c r="CT127" s="923"/>
      <c r="CU127" s="923"/>
      <c r="CV127" s="923"/>
      <c r="CW127" s="923"/>
      <c r="CX127" s="923"/>
      <c r="CY127" s="923"/>
      <c r="CZ127" s="923"/>
      <c r="DA127" s="923"/>
      <c r="DB127" s="923"/>
      <c r="DC127" s="923"/>
      <c r="DD127" s="923"/>
      <c r="DE127" s="923"/>
      <c r="DF127" s="924"/>
      <c r="DG127" s="925" t="s">
        <v>437</v>
      </c>
      <c r="DH127" s="926"/>
      <c r="DI127" s="926"/>
      <c r="DJ127" s="926"/>
      <c r="DK127" s="926"/>
      <c r="DL127" s="926" t="s">
        <v>147</v>
      </c>
      <c r="DM127" s="926"/>
      <c r="DN127" s="926"/>
      <c r="DO127" s="926"/>
      <c r="DP127" s="926"/>
      <c r="DQ127" s="926" t="s">
        <v>437</v>
      </c>
      <c r="DR127" s="926"/>
      <c r="DS127" s="926"/>
      <c r="DT127" s="926"/>
      <c r="DU127" s="926"/>
      <c r="DV127" s="927" t="s">
        <v>147</v>
      </c>
      <c r="DW127" s="927"/>
      <c r="DX127" s="927"/>
      <c r="DY127" s="927"/>
      <c r="DZ127" s="928"/>
    </row>
    <row r="128" spans="1:130" s="228" customFormat="1" ht="26.25" customHeight="1" thickBot="1" x14ac:dyDescent="0.25">
      <c r="A128" s="1041" t="s">
        <v>485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486</v>
      </c>
      <c r="X128" s="1043"/>
      <c r="Y128" s="1043"/>
      <c r="Z128" s="1044"/>
      <c r="AA128" s="1045">
        <v>215238</v>
      </c>
      <c r="AB128" s="1046"/>
      <c r="AC128" s="1046"/>
      <c r="AD128" s="1046"/>
      <c r="AE128" s="1047"/>
      <c r="AF128" s="1048">
        <v>253120</v>
      </c>
      <c r="AG128" s="1046"/>
      <c r="AH128" s="1046"/>
      <c r="AI128" s="1046"/>
      <c r="AJ128" s="1047"/>
      <c r="AK128" s="1048">
        <v>360806</v>
      </c>
      <c r="AL128" s="1046"/>
      <c r="AM128" s="1046"/>
      <c r="AN128" s="1046"/>
      <c r="AO128" s="1047"/>
      <c r="AP128" s="1049"/>
      <c r="AQ128" s="1050"/>
      <c r="AR128" s="1050"/>
      <c r="AS128" s="1050"/>
      <c r="AT128" s="1051"/>
      <c r="AU128" s="230"/>
      <c r="AV128" s="230"/>
      <c r="AW128" s="230"/>
      <c r="AX128" s="896" t="s">
        <v>487</v>
      </c>
      <c r="AY128" s="897"/>
      <c r="AZ128" s="897"/>
      <c r="BA128" s="897"/>
      <c r="BB128" s="897"/>
      <c r="BC128" s="897"/>
      <c r="BD128" s="897"/>
      <c r="BE128" s="898"/>
      <c r="BF128" s="1052" t="s">
        <v>147</v>
      </c>
      <c r="BG128" s="1053"/>
      <c r="BH128" s="1053"/>
      <c r="BI128" s="1053"/>
      <c r="BJ128" s="1053"/>
      <c r="BK128" s="1053"/>
      <c r="BL128" s="1054"/>
      <c r="BM128" s="1052">
        <v>13.95</v>
      </c>
      <c r="BN128" s="1053"/>
      <c r="BO128" s="1053"/>
      <c r="BP128" s="1053"/>
      <c r="BQ128" s="1053"/>
      <c r="BR128" s="1053"/>
      <c r="BS128" s="1054"/>
      <c r="BT128" s="1052">
        <v>20</v>
      </c>
      <c r="BU128" s="1053"/>
      <c r="BV128" s="1053"/>
      <c r="BW128" s="1053"/>
      <c r="BX128" s="1053"/>
      <c r="BY128" s="1053"/>
      <c r="BZ128" s="1076"/>
      <c r="CA128" s="253"/>
      <c r="CB128" s="253"/>
      <c r="CC128" s="253"/>
      <c r="CD128" s="253"/>
      <c r="CE128" s="253"/>
      <c r="CF128" s="253"/>
      <c r="CG128" s="230"/>
      <c r="CH128" s="230"/>
      <c r="CI128" s="230"/>
      <c r="CJ128" s="252"/>
      <c r="CK128" s="1024"/>
      <c r="CL128" s="1025"/>
      <c r="CM128" s="1025"/>
      <c r="CN128" s="1025"/>
      <c r="CO128" s="1026"/>
      <c r="CP128" s="1035" t="s">
        <v>488</v>
      </c>
      <c r="CQ128" s="726"/>
      <c r="CR128" s="726"/>
      <c r="CS128" s="726"/>
      <c r="CT128" s="726"/>
      <c r="CU128" s="726"/>
      <c r="CV128" s="726"/>
      <c r="CW128" s="726"/>
      <c r="CX128" s="726"/>
      <c r="CY128" s="726"/>
      <c r="CZ128" s="726"/>
      <c r="DA128" s="726"/>
      <c r="DB128" s="726"/>
      <c r="DC128" s="726"/>
      <c r="DD128" s="726"/>
      <c r="DE128" s="726"/>
      <c r="DF128" s="1036"/>
      <c r="DG128" s="1037" t="s">
        <v>147</v>
      </c>
      <c r="DH128" s="1038"/>
      <c r="DI128" s="1038"/>
      <c r="DJ128" s="1038"/>
      <c r="DK128" s="1038"/>
      <c r="DL128" s="1038" t="s">
        <v>147</v>
      </c>
      <c r="DM128" s="1038"/>
      <c r="DN128" s="1038"/>
      <c r="DO128" s="1038"/>
      <c r="DP128" s="1038"/>
      <c r="DQ128" s="1038" t="s">
        <v>147</v>
      </c>
      <c r="DR128" s="1038"/>
      <c r="DS128" s="1038"/>
      <c r="DT128" s="1038"/>
      <c r="DU128" s="1038"/>
      <c r="DV128" s="1039" t="s">
        <v>437</v>
      </c>
      <c r="DW128" s="1039"/>
      <c r="DX128" s="1039"/>
      <c r="DY128" s="1039"/>
      <c r="DZ128" s="1040"/>
    </row>
    <row r="129" spans="1:131" s="228" customFormat="1" ht="26.25" customHeight="1" x14ac:dyDescent="0.2">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489</v>
      </c>
      <c r="X129" s="1071"/>
      <c r="Y129" s="1071"/>
      <c r="Z129" s="1072"/>
      <c r="AA129" s="958">
        <v>7129431</v>
      </c>
      <c r="AB129" s="959"/>
      <c r="AC129" s="959"/>
      <c r="AD129" s="959"/>
      <c r="AE129" s="960"/>
      <c r="AF129" s="961">
        <v>7369678</v>
      </c>
      <c r="AG129" s="959"/>
      <c r="AH129" s="959"/>
      <c r="AI129" s="959"/>
      <c r="AJ129" s="960"/>
      <c r="AK129" s="961">
        <v>7291640</v>
      </c>
      <c r="AL129" s="959"/>
      <c r="AM129" s="959"/>
      <c r="AN129" s="959"/>
      <c r="AO129" s="960"/>
      <c r="AP129" s="1073"/>
      <c r="AQ129" s="1074"/>
      <c r="AR129" s="1074"/>
      <c r="AS129" s="1074"/>
      <c r="AT129" s="1075"/>
      <c r="AU129" s="231"/>
      <c r="AV129" s="231"/>
      <c r="AW129" s="231"/>
      <c r="AX129" s="1065" t="s">
        <v>490</v>
      </c>
      <c r="AY129" s="923"/>
      <c r="AZ129" s="923"/>
      <c r="BA129" s="923"/>
      <c r="BB129" s="923"/>
      <c r="BC129" s="923"/>
      <c r="BD129" s="923"/>
      <c r="BE129" s="924"/>
      <c r="BF129" s="1066" t="s">
        <v>437</v>
      </c>
      <c r="BG129" s="1067"/>
      <c r="BH129" s="1067"/>
      <c r="BI129" s="1067"/>
      <c r="BJ129" s="1067"/>
      <c r="BK129" s="1067"/>
      <c r="BL129" s="1068"/>
      <c r="BM129" s="1066">
        <v>18.95</v>
      </c>
      <c r="BN129" s="1067"/>
      <c r="BO129" s="1067"/>
      <c r="BP129" s="1067"/>
      <c r="BQ129" s="1067"/>
      <c r="BR129" s="1067"/>
      <c r="BS129" s="1068"/>
      <c r="BT129" s="1066">
        <v>30</v>
      </c>
      <c r="BU129" s="1067"/>
      <c r="BV129" s="1067"/>
      <c r="BW129" s="1067"/>
      <c r="BX129" s="1067"/>
      <c r="BY129" s="1067"/>
      <c r="BZ129" s="1069"/>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34" t="s">
        <v>491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492</v>
      </c>
      <c r="X130" s="1071"/>
      <c r="Y130" s="1071"/>
      <c r="Z130" s="1072"/>
      <c r="AA130" s="958">
        <v>471860</v>
      </c>
      <c r="AB130" s="959"/>
      <c r="AC130" s="959"/>
      <c r="AD130" s="959"/>
      <c r="AE130" s="960"/>
      <c r="AF130" s="961">
        <v>451482</v>
      </c>
      <c r="AG130" s="959"/>
      <c r="AH130" s="959"/>
      <c r="AI130" s="959"/>
      <c r="AJ130" s="960"/>
      <c r="AK130" s="961">
        <v>424788</v>
      </c>
      <c r="AL130" s="959"/>
      <c r="AM130" s="959"/>
      <c r="AN130" s="959"/>
      <c r="AO130" s="960"/>
      <c r="AP130" s="1073"/>
      <c r="AQ130" s="1074"/>
      <c r="AR130" s="1074"/>
      <c r="AS130" s="1074"/>
      <c r="AT130" s="1075"/>
      <c r="AU130" s="231"/>
      <c r="AV130" s="231"/>
      <c r="AW130" s="231"/>
      <c r="AX130" s="1065" t="s">
        <v>493</v>
      </c>
      <c r="AY130" s="923"/>
      <c r="AZ130" s="923"/>
      <c r="BA130" s="923"/>
      <c r="BB130" s="923"/>
      <c r="BC130" s="923"/>
      <c r="BD130" s="923"/>
      <c r="BE130" s="924"/>
      <c r="BF130" s="1101">
        <v>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494</v>
      </c>
      <c r="X131" s="1108"/>
      <c r="Y131" s="1108"/>
      <c r="Z131" s="1109"/>
      <c r="AA131" s="1004">
        <v>6657571</v>
      </c>
      <c r="AB131" s="986"/>
      <c r="AC131" s="986"/>
      <c r="AD131" s="986"/>
      <c r="AE131" s="987"/>
      <c r="AF131" s="985">
        <v>6918196</v>
      </c>
      <c r="AG131" s="986"/>
      <c r="AH131" s="986"/>
      <c r="AI131" s="986"/>
      <c r="AJ131" s="987"/>
      <c r="AK131" s="985">
        <v>6866852</v>
      </c>
      <c r="AL131" s="986"/>
      <c r="AM131" s="986"/>
      <c r="AN131" s="986"/>
      <c r="AO131" s="987"/>
      <c r="AP131" s="1110"/>
      <c r="AQ131" s="1111"/>
      <c r="AR131" s="1111"/>
      <c r="AS131" s="1111"/>
      <c r="AT131" s="1112"/>
      <c r="AU131" s="231"/>
      <c r="AV131" s="231"/>
      <c r="AW131" s="231"/>
      <c r="AX131" s="1083" t="s">
        <v>495</v>
      </c>
      <c r="AY131" s="726"/>
      <c r="AZ131" s="726"/>
      <c r="BA131" s="726"/>
      <c r="BB131" s="726"/>
      <c r="BC131" s="726"/>
      <c r="BD131" s="726"/>
      <c r="BE131" s="1036"/>
      <c r="BF131" s="1084" t="s">
        <v>437</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90" t="s">
        <v>496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497</v>
      </c>
      <c r="W132" s="1094"/>
      <c r="X132" s="1094"/>
      <c r="Y132" s="1094"/>
      <c r="Z132" s="1095"/>
      <c r="AA132" s="1096">
        <v>0.96077082800000002</v>
      </c>
      <c r="AB132" s="1097"/>
      <c r="AC132" s="1097"/>
      <c r="AD132" s="1097"/>
      <c r="AE132" s="1098"/>
      <c r="AF132" s="1099">
        <v>0.961796977</v>
      </c>
      <c r="AG132" s="1097"/>
      <c r="AH132" s="1097"/>
      <c r="AI132" s="1097"/>
      <c r="AJ132" s="1098"/>
      <c r="AK132" s="1099">
        <v>0.54008736499999999</v>
      </c>
      <c r="AL132" s="1097"/>
      <c r="AM132" s="1097"/>
      <c r="AN132" s="1097"/>
      <c r="AO132" s="1098"/>
      <c r="AP132" s="1001"/>
      <c r="AQ132" s="1002"/>
      <c r="AR132" s="1002"/>
      <c r="AS132" s="1002"/>
      <c r="AT132" s="110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498</v>
      </c>
      <c r="W133" s="1077"/>
      <c r="X133" s="1077"/>
      <c r="Y133" s="1077"/>
      <c r="Z133" s="1078"/>
      <c r="AA133" s="1079">
        <v>0.6</v>
      </c>
      <c r="AB133" s="1080"/>
      <c r="AC133" s="1080"/>
      <c r="AD133" s="1080"/>
      <c r="AE133" s="1081"/>
      <c r="AF133" s="1079">
        <v>0.6</v>
      </c>
      <c r="AG133" s="1080"/>
      <c r="AH133" s="1080"/>
      <c r="AI133" s="1080"/>
      <c r="AJ133" s="1081"/>
      <c r="AK133" s="1079">
        <v>0.8</v>
      </c>
      <c r="AL133" s="1080"/>
      <c r="AM133" s="1080"/>
      <c r="AN133" s="1080"/>
      <c r="AO133" s="1081"/>
      <c r="AP133" s="1028"/>
      <c r="AQ133" s="1029"/>
      <c r="AR133" s="1029"/>
      <c r="AS133" s="1029"/>
      <c r="AT133" s="1082"/>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y8I6rGytvuf02pZ8jUhzrbyBFtLHN0vWGZAfY6hfrj1y3Pcjv3RxAyvA8rN6z+nnz0BzfZb58do5zio2Qz/TNg==" saltValue="ODrjOHOGAdySE3PkIpbq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58" customWidth="1"/>
    <col min="121" max="121" width="0" style="257" hidden="1" customWidth="1"/>
    <col min="122" max="16384" width="9" style="257" hidden="1"/>
  </cols>
  <sheetData>
    <row r="1" spans="1:120" ht="13.2"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7"/>
    </row>
    <row r="17" spans="119:120" ht="13.2" x14ac:dyDescent="0.2">
      <c r="DP17" s="257"/>
    </row>
    <row r="18" spans="119:120" ht="13.2" x14ac:dyDescent="0.2"/>
    <row r="19" spans="119:120" ht="13.2" x14ac:dyDescent="0.2"/>
    <row r="20" spans="119:120" ht="13.2" x14ac:dyDescent="0.2">
      <c r="DO20" s="257"/>
      <c r="DP20" s="257"/>
    </row>
    <row r="21" spans="119:120" ht="13.2" x14ac:dyDescent="0.2">
      <c r="DP21" s="257"/>
    </row>
    <row r="22" spans="119:120" ht="13.2" x14ac:dyDescent="0.2"/>
    <row r="23" spans="119:120" ht="13.2" x14ac:dyDescent="0.2">
      <c r="DO23" s="257"/>
      <c r="DP23" s="257"/>
    </row>
    <row r="24" spans="119:120" ht="13.2" x14ac:dyDescent="0.2">
      <c r="DP24" s="257"/>
    </row>
    <row r="25" spans="119:120" ht="13.2" x14ac:dyDescent="0.2">
      <c r="DP25" s="257"/>
    </row>
    <row r="26" spans="119:120" ht="13.2" x14ac:dyDescent="0.2">
      <c r="DO26" s="257"/>
      <c r="DP26" s="257"/>
    </row>
    <row r="27" spans="119:120" ht="13.2" x14ac:dyDescent="0.2"/>
    <row r="28" spans="119:120" ht="13.2" x14ac:dyDescent="0.2">
      <c r="DO28" s="257"/>
      <c r="DP28" s="257"/>
    </row>
    <row r="29" spans="119:120" ht="13.2" x14ac:dyDescent="0.2">
      <c r="DP29" s="257"/>
    </row>
    <row r="30" spans="119:120" ht="13.2" x14ac:dyDescent="0.2"/>
    <row r="31" spans="119:120" ht="13.2" x14ac:dyDescent="0.2">
      <c r="DO31" s="257"/>
      <c r="DP31" s="257"/>
    </row>
    <row r="32" spans="119:120" ht="13.2" x14ac:dyDescent="0.2"/>
    <row r="33" spans="98:120" ht="13.2" x14ac:dyDescent="0.2">
      <c r="DO33" s="257"/>
      <c r="DP33" s="257"/>
    </row>
    <row r="34" spans="98:120" ht="13.2" x14ac:dyDescent="0.2">
      <c r="DM34" s="257"/>
    </row>
    <row r="35" spans="98:120" ht="13.2" x14ac:dyDescent="0.2">
      <c r="CT35" s="257"/>
      <c r="CU35" s="257"/>
      <c r="CV35" s="257"/>
      <c r="CY35" s="257"/>
      <c r="CZ35" s="257"/>
      <c r="DA35" s="257"/>
      <c r="DD35" s="257"/>
      <c r="DE35" s="257"/>
      <c r="DF35" s="257"/>
      <c r="DI35" s="257"/>
      <c r="DJ35" s="257"/>
      <c r="DK35" s="257"/>
      <c r="DM35" s="257"/>
      <c r="DN35" s="257"/>
      <c r="DO35" s="257"/>
      <c r="DP35" s="257"/>
    </row>
    <row r="36" spans="98:120" ht="13.2" x14ac:dyDescent="0.2"/>
    <row r="37" spans="98:120" ht="13.2" x14ac:dyDescent="0.2">
      <c r="CW37" s="257"/>
      <c r="DB37" s="257"/>
      <c r="DG37" s="257"/>
      <c r="DL37" s="257"/>
      <c r="DP37" s="257"/>
    </row>
    <row r="38" spans="98:120" ht="13.2" x14ac:dyDescent="0.2">
      <c r="CT38" s="257"/>
      <c r="CU38" s="257"/>
      <c r="CV38" s="257"/>
      <c r="CW38" s="257"/>
      <c r="CY38" s="257"/>
      <c r="CZ38" s="257"/>
      <c r="DA38" s="257"/>
      <c r="DB38" s="257"/>
      <c r="DD38" s="257"/>
      <c r="DE38" s="257"/>
      <c r="DF38" s="257"/>
      <c r="DG38" s="257"/>
      <c r="DI38" s="257"/>
      <c r="DJ38" s="257"/>
      <c r="DK38" s="257"/>
      <c r="DL38" s="257"/>
      <c r="DN38" s="257"/>
      <c r="DO38" s="257"/>
      <c r="DP38" s="257"/>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7"/>
      <c r="DO49" s="257"/>
      <c r="DP49" s="257"/>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7"/>
      <c r="CS63" s="257"/>
      <c r="CX63" s="257"/>
      <c r="DC63" s="257"/>
      <c r="DH63" s="257"/>
    </row>
    <row r="64" spans="22:120" ht="13.2" x14ac:dyDescent="0.2">
      <c r="V64" s="257"/>
    </row>
    <row r="65" spans="15:120" ht="13.2" x14ac:dyDescent="0.2">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ht="13.2" x14ac:dyDescent="0.2">
      <c r="Q66" s="257"/>
      <c r="S66" s="257"/>
      <c r="U66" s="257"/>
      <c r="DM66" s="257"/>
    </row>
    <row r="67" spans="15:120" ht="13.2" x14ac:dyDescent="0.2">
      <c r="O67" s="257"/>
      <c r="P67" s="257"/>
      <c r="R67" s="257"/>
      <c r="T67" s="257"/>
      <c r="Y67" s="257"/>
      <c r="CT67" s="257"/>
      <c r="CV67" s="257"/>
      <c r="CW67" s="257"/>
      <c r="CY67" s="257"/>
      <c r="DA67" s="257"/>
      <c r="DB67" s="257"/>
      <c r="DD67" s="257"/>
      <c r="DF67" s="257"/>
      <c r="DG67" s="257"/>
      <c r="DI67" s="257"/>
      <c r="DK67" s="257"/>
      <c r="DL67" s="257"/>
      <c r="DN67" s="257"/>
      <c r="DO67" s="257"/>
      <c r="DP67" s="257"/>
    </row>
    <row r="68" spans="15:120" ht="13.2" x14ac:dyDescent="0.2"/>
    <row r="69" spans="15:120" ht="13.2" x14ac:dyDescent="0.2"/>
    <row r="70" spans="15:120" ht="13.2" x14ac:dyDescent="0.2"/>
    <row r="71" spans="15:120" ht="13.2" x14ac:dyDescent="0.2"/>
    <row r="72" spans="15:120" ht="13.2" x14ac:dyDescent="0.2">
      <c r="DP72" s="257"/>
    </row>
    <row r="73" spans="15:120" ht="13.2" x14ac:dyDescent="0.2">
      <c r="DP73" s="257"/>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7"/>
      <c r="CX96" s="257"/>
      <c r="DC96" s="257"/>
      <c r="DH96" s="257"/>
    </row>
    <row r="97" spans="24:120" ht="13.2" x14ac:dyDescent="0.2">
      <c r="CS97" s="257"/>
      <c r="CX97" s="257"/>
      <c r="DC97" s="257"/>
      <c r="DH97" s="257"/>
      <c r="DP97" s="258" t="s">
        <v>499</v>
      </c>
    </row>
    <row r="98" spans="24:120" ht="13.2" hidden="1" x14ac:dyDescent="0.2">
      <c r="CS98" s="257"/>
      <c r="CX98" s="257"/>
      <c r="DC98" s="257"/>
      <c r="DH98" s="257"/>
    </row>
    <row r="99" spans="24:120" ht="13.2" hidden="1" x14ac:dyDescent="0.2">
      <c r="CS99" s="257"/>
      <c r="CX99" s="257"/>
      <c r="DC99" s="257"/>
      <c r="DH99" s="257"/>
    </row>
    <row r="101" spans="24:120" ht="12" hidden="1" customHeight="1" x14ac:dyDescent="0.2">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2">
      <c r="CU102" s="257"/>
      <c r="CZ102" s="257"/>
      <c r="DE102" s="257"/>
      <c r="DJ102" s="257"/>
      <c r="DM102" s="257"/>
    </row>
    <row r="103" spans="24:120" ht="13.2" hidden="1" x14ac:dyDescent="0.2">
      <c r="CT103" s="257"/>
      <c r="CV103" s="257"/>
      <c r="CW103" s="257"/>
      <c r="CY103" s="257"/>
      <c r="DA103" s="257"/>
      <c r="DB103" s="257"/>
      <c r="DD103" s="257"/>
      <c r="DF103" s="257"/>
      <c r="DG103" s="257"/>
      <c r="DI103" s="257"/>
      <c r="DK103" s="257"/>
      <c r="DL103" s="257"/>
      <c r="DM103" s="257"/>
      <c r="DN103" s="257"/>
      <c r="DO103" s="257"/>
      <c r="DP103" s="257"/>
    </row>
    <row r="104" spans="24:120" ht="13.2" hidden="1" x14ac:dyDescent="0.2">
      <c r="CV104" s="257"/>
      <c r="CW104" s="257"/>
      <c r="DA104" s="257"/>
      <c r="DB104" s="257"/>
      <c r="DF104" s="257"/>
      <c r="DG104" s="257"/>
      <c r="DK104" s="257"/>
      <c r="DL104" s="257"/>
      <c r="DN104" s="257"/>
      <c r="DO104" s="257"/>
      <c r="DP104" s="257"/>
    </row>
    <row r="105" spans="24:120" ht="12.75" hidden="1" customHeight="1" x14ac:dyDescent="0.2"/>
  </sheetData>
  <sheetProtection algorithmName="SHA-512" hashValue="+zR4JspYBRvMaFUFoLnlfmD43jCyug6dxRLGQ3usVrNWfyW5gEibc/bDGbvfJCQq9+98dUm/GhEsbQJ0YWptsg==" saltValue="sODkq2bHG4hL/rj6WiNV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8" customWidth="1"/>
    <col min="117" max="16384" width="9" style="257" hidden="1"/>
  </cols>
  <sheetData>
    <row r="1" spans="2:116" ht="13.2"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2" x14ac:dyDescent="0.2"/>
    <row r="3" spans="2:116" ht="13.2" x14ac:dyDescent="0.2"/>
    <row r="4" spans="2:116" ht="13.2" x14ac:dyDescent="0.2">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ht="13.2" x14ac:dyDescent="0.2">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ht="13.2" x14ac:dyDescent="0.2"/>
    <row r="20" spans="9:116" ht="13.2" x14ac:dyDescent="0.2"/>
    <row r="21" spans="9:116" ht="13.2" x14ac:dyDescent="0.2">
      <c r="DL21" s="257"/>
    </row>
    <row r="22" spans="9:116" ht="13.2" x14ac:dyDescent="0.2">
      <c r="DI22" s="257"/>
      <c r="DJ22" s="257"/>
      <c r="DK22" s="257"/>
      <c r="DL22" s="257"/>
    </row>
    <row r="23" spans="9:116" ht="13.2" x14ac:dyDescent="0.2">
      <c r="CY23" s="257"/>
      <c r="CZ23" s="257"/>
      <c r="DA23" s="257"/>
      <c r="DB23" s="257"/>
      <c r="DC23" s="257"/>
      <c r="DD23" s="257"/>
      <c r="DE23" s="257"/>
      <c r="DF23" s="257"/>
      <c r="DG23" s="257"/>
      <c r="DH23" s="257"/>
      <c r="DI23" s="257"/>
      <c r="DJ23" s="257"/>
      <c r="DK23" s="257"/>
      <c r="DL23" s="257"/>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7"/>
      <c r="DA35" s="257"/>
      <c r="DB35" s="257"/>
      <c r="DC35" s="257"/>
      <c r="DD35" s="257"/>
      <c r="DE35" s="257"/>
      <c r="DF35" s="257"/>
      <c r="DG35" s="257"/>
      <c r="DH35" s="257"/>
      <c r="DI35" s="257"/>
      <c r="DJ35" s="257"/>
      <c r="DK35" s="257"/>
      <c r="DL35" s="257"/>
    </row>
    <row r="36" spans="15:116" ht="13.2" x14ac:dyDescent="0.2"/>
    <row r="37" spans="15:116" ht="13.2" x14ac:dyDescent="0.2">
      <c r="DL37" s="257"/>
    </row>
    <row r="38" spans="15:116" ht="13.2" x14ac:dyDescent="0.2">
      <c r="DI38" s="257"/>
      <c r="DJ38" s="257"/>
      <c r="DK38" s="257"/>
      <c r="DL38" s="257"/>
    </row>
    <row r="39" spans="15:116" ht="13.2" x14ac:dyDescent="0.2"/>
    <row r="40" spans="15:116" ht="13.2" x14ac:dyDescent="0.2"/>
    <row r="41" spans="15:116" ht="13.2" x14ac:dyDescent="0.2"/>
    <row r="42" spans="15:116" ht="13.2" x14ac:dyDescent="0.2"/>
    <row r="43" spans="15:116" ht="13.2" x14ac:dyDescent="0.2">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ht="13.2" x14ac:dyDescent="0.2">
      <c r="DL44" s="257"/>
    </row>
    <row r="45" spans="15:116" ht="13.2" x14ac:dyDescent="0.2"/>
    <row r="46" spans="15:116" ht="13.2" x14ac:dyDescent="0.2">
      <c r="DA46" s="257"/>
      <c r="DB46" s="257"/>
      <c r="DC46" s="257"/>
      <c r="DD46" s="257"/>
      <c r="DE46" s="257"/>
      <c r="DF46" s="257"/>
      <c r="DG46" s="257"/>
      <c r="DH46" s="257"/>
      <c r="DI46" s="257"/>
      <c r="DJ46" s="257"/>
      <c r="DK46" s="257"/>
      <c r="DL46" s="257"/>
    </row>
    <row r="47" spans="15:116" ht="13.2" x14ac:dyDescent="0.2"/>
    <row r="48" spans="15:116" ht="13.2" x14ac:dyDescent="0.2"/>
    <row r="49" spans="104:116" ht="13.2" x14ac:dyDescent="0.2"/>
    <row r="50" spans="104:116" ht="13.2" x14ac:dyDescent="0.2">
      <c r="CZ50" s="257"/>
      <c r="DA50" s="257"/>
      <c r="DB50" s="257"/>
      <c r="DC50" s="257"/>
      <c r="DD50" s="257"/>
      <c r="DE50" s="257"/>
      <c r="DF50" s="257"/>
      <c r="DG50" s="257"/>
      <c r="DH50" s="257"/>
      <c r="DI50" s="257"/>
      <c r="DJ50" s="257"/>
      <c r="DK50" s="257"/>
      <c r="DL50" s="257"/>
    </row>
    <row r="51" spans="104:116" ht="13.2" x14ac:dyDescent="0.2"/>
    <row r="52" spans="104:116" ht="13.2" x14ac:dyDescent="0.2"/>
    <row r="53" spans="104:116" ht="13.2" x14ac:dyDescent="0.2">
      <c r="DL53" s="257"/>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7"/>
      <c r="DD67" s="257"/>
      <c r="DE67" s="257"/>
      <c r="DF67" s="257"/>
      <c r="DG67" s="257"/>
      <c r="DH67" s="257"/>
      <c r="DI67" s="257"/>
      <c r="DJ67" s="257"/>
      <c r="DK67" s="257"/>
      <c r="DL67" s="257"/>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93gNPf0a0ebSPn23UwXhhIleyXAYLMcTYW8kh9HQRnXYvUGSRDfP/+E+0qmUh1bIJm2kqMOPKiACPkB1IeLX1A==" saltValue="LNAsi6bAKmQk6txtCanZh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9" customWidth="1"/>
    <col min="37" max="44" width="17" style="259" customWidth="1"/>
    <col min="45" max="45" width="6.109375" style="266" customWidth="1"/>
    <col min="46" max="46" width="3" style="264" customWidth="1"/>
    <col min="47" max="47" width="19.109375" style="259" hidden="1" customWidth="1"/>
    <col min="48" max="52" width="12.6640625" style="259" hidden="1" customWidth="1"/>
    <col min="53" max="16384" width="8.6640625" style="259" hidden="1"/>
  </cols>
  <sheetData>
    <row r="1" spans="1:46" ht="13.2" x14ac:dyDescent="0.2">
      <c r="AS1" s="260"/>
      <c r="AT1" s="260"/>
    </row>
    <row r="2" spans="1:46" ht="13.2" x14ac:dyDescent="0.2">
      <c r="AS2" s="260"/>
      <c r="AT2" s="260"/>
    </row>
    <row r="3" spans="1:46" ht="13.2" x14ac:dyDescent="0.2">
      <c r="AS3" s="260"/>
      <c r="AT3" s="260"/>
    </row>
    <row r="4" spans="1:46" ht="13.2" x14ac:dyDescent="0.2">
      <c r="AS4" s="260"/>
      <c r="AT4" s="260"/>
    </row>
    <row r="5" spans="1:46" ht="16.2" x14ac:dyDescent="0.2">
      <c r="A5" s="261" t="s">
        <v>500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2"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501</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14" t="s">
        <v>502</v>
      </c>
      <c r="AP7" s="270"/>
      <c r="AQ7" s="271" t="s">
        <v>503</v>
      </c>
      <c r="AR7" s="272"/>
    </row>
    <row r="8" spans="1:46" ht="13.2"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15"/>
      <c r="AP8" s="276" t="s">
        <v>504</v>
      </c>
      <c r="AQ8" s="277" t="s">
        <v>505</v>
      </c>
      <c r="AR8" s="278" t="s">
        <v>506</v>
      </c>
    </row>
    <row r="9" spans="1:46" ht="13.2"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16" t="s">
        <v>507</v>
      </c>
      <c r="AL9" s="1117"/>
      <c r="AM9" s="1117"/>
      <c r="AN9" s="1118"/>
      <c r="AO9" s="279">
        <v>2348595</v>
      </c>
      <c r="AP9" s="279">
        <v>73026</v>
      </c>
      <c r="AQ9" s="280">
        <v>65553</v>
      </c>
      <c r="AR9" s="281">
        <v>11.4</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16" t="s">
        <v>508</v>
      </c>
      <c r="AL10" s="1117"/>
      <c r="AM10" s="1117"/>
      <c r="AN10" s="1118"/>
      <c r="AO10" s="282">
        <v>112684</v>
      </c>
      <c r="AP10" s="282">
        <v>3504</v>
      </c>
      <c r="AQ10" s="283">
        <v>8503</v>
      </c>
      <c r="AR10" s="284">
        <v>-58.8</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16" t="s">
        <v>509</v>
      </c>
      <c r="AL11" s="1117"/>
      <c r="AM11" s="1117"/>
      <c r="AN11" s="1118"/>
      <c r="AO11" s="282">
        <v>100392</v>
      </c>
      <c r="AP11" s="282">
        <v>3122</v>
      </c>
      <c r="AQ11" s="283">
        <v>289</v>
      </c>
      <c r="AR11" s="284">
        <v>980.3</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16" t="s">
        <v>510</v>
      </c>
      <c r="AL12" s="1117"/>
      <c r="AM12" s="1117"/>
      <c r="AN12" s="1118"/>
      <c r="AO12" s="282" t="s">
        <v>511</v>
      </c>
      <c r="AP12" s="282" t="s">
        <v>511</v>
      </c>
      <c r="AQ12" s="283">
        <v>23</v>
      </c>
      <c r="AR12" s="284" t="s">
        <v>511</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16" t="s">
        <v>512</v>
      </c>
      <c r="AL13" s="1117"/>
      <c r="AM13" s="1117"/>
      <c r="AN13" s="1118"/>
      <c r="AO13" s="282">
        <v>113327</v>
      </c>
      <c r="AP13" s="282">
        <v>3524</v>
      </c>
      <c r="AQ13" s="283">
        <v>2667</v>
      </c>
      <c r="AR13" s="284">
        <v>32.1</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16" t="s">
        <v>513</v>
      </c>
      <c r="AL14" s="1117"/>
      <c r="AM14" s="1117"/>
      <c r="AN14" s="1118"/>
      <c r="AO14" s="282">
        <v>17150</v>
      </c>
      <c r="AP14" s="282">
        <v>533</v>
      </c>
      <c r="AQ14" s="283">
        <v>1163</v>
      </c>
      <c r="AR14" s="284">
        <v>-54.2</v>
      </c>
    </row>
    <row r="15" spans="1:46" ht="13.5" customHeight="1"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19" t="s">
        <v>514</v>
      </c>
      <c r="AL15" s="1120"/>
      <c r="AM15" s="1120"/>
      <c r="AN15" s="1121"/>
      <c r="AO15" s="282">
        <v>-148305</v>
      </c>
      <c r="AP15" s="282">
        <v>-4611</v>
      </c>
      <c r="AQ15" s="283">
        <v>-4250</v>
      </c>
      <c r="AR15" s="284">
        <v>8.5</v>
      </c>
    </row>
    <row r="16" spans="1:46" ht="13.2"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19" t="s">
        <v>190</v>
      </c>
      <c r="AL16" s="1120"/>
      <c r="AM16" s="1120"/>
      <c r="AN16" s="1121"/>
      <c r="AO16" s="282">
        <v>2543843</v>
      </c>
      <c r="AP16" s="282">
        <v>79097</v>
      </c>
      <c r="AQ16" s="283">
        <v>73949</v>
      </c>
      <c r="AR16" s="284">
        <v>7</v>
      </c>
    </row>
    <row r="17" spans="1:46" ht="13.2"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ht="13.2"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ht="13.2"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515</v>
      </c>
      <c r="AL19" s="260"/>
      <c r="AM19" s="260"/>
      <c r="AN19" s="260"/>
      <c r="AO19" s="260"/>
      <c r="AP19" s="260"/>
      <c r="AQ19" s="260"/>
      <c r="AR19" s="260"/>
    </row>
    <row r="20" spans="1:46" ht="13.2"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516</v>
      </c>
      <c r="AP20" s="291" t="s">
        <v>517</v>
      </c>
      <c r="AQ20" s="292" t="s">
        <v>518</v>
      </c>
      <c r="AR20" s="293"/>
    </row>
    <row r="21" spans="1:46" s="299" customFormat="1" ht="13.2" x14ac:dyDescent="0.2">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22" t="s">
        <v>519</v>
      </c>
      <c r="AL21" s="1123"/>
      <c r="AM21" s="1123"/>
      <c r="AN21" s="1124"/>
      <c r="AO21" s="295">
        <v>6.31</v>
      </c>
      <c r="AP21" s="296">
        <v>6.65</v>
      </c>
      <c r="AQ21" s="297">
        <v>-0.34</v>
      </c>
      <c r="AR21" s="265"/>
      <c r="AS21" s="298"/>
      <c r="AT21" s="294"/>
    </row>
    <row r="22" spans="1:46" s="299" customFormat="1" ht="13.2" x14ac:dyDescent="0.2">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22" t="s">
        <v>520</v>
      </c>
      <c r="AL22" s="1123"/>
      <c r="AM22" s="1123"/>
      <c r="AN22" s="1124"/>
      <c r="AO22" s="300">
        <v>100.5</v>
      </c>
      <c r="AP22" s="301">
        <v>97</v>
      </c>
      <c r="AQ22" s="302">
        <v>3.5</v>
      </c>
      <c r="AR22" s="286"/>
      <c r="AS22" s="298"/>
      <c r="AT22" s="294"/>
    </row>
    <row r="23" spans="1:46" s="299" customFormat="1" ht="13.2" x14ac:dyDescent="0.2">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ht="13.2" x14ac:dyDescent="0.2">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13" t="s">
        <v>521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5"/>
    </row>
    <row r="27" spans="1:46" ht="13.2" x14ac:dyDescent="0.2">
      <c r="A27" s="307"/>
      <c r="AO27" s="260"/>
      <c r="AP27" s="260"/>
      <c r="AQ27" s="260"/>
      <c r="AR27" s="260"/>
      <c r="AS27" s="260"/>
      <c r="AT27" s="260"/>
    </row>
    <row r="28" spans="1:46" ht="16.2" x14ac:dyDescent="0.2">
      <c r="A28" s="261" t="s">
        <v>522</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ht="13.2"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523</v>
      </c>
      <c r="AL29" s="265"/>
      <c r="AM29" s="265"/>
      <c r="AN29" s="265"/>
      <c r="AO29" s="260"/>
      <c r="AP29" s="260"/>
      <c r="AQ29" s="260"/>
      <c r="AR29" s="260"/>
      <c r="AS29" s="309"/>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14" t="s">
        <v>502</v>
      </c>
      <c r="AP30" s="270"/>
      <c r="AQ30" s="271" t="s">
        <v>503</v>
      </c>
      <c r="AR30" s="272"/>
    </row>
    <row r="31" spans="1:46" ht="13.2"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15"/>
      <c r="AP31" s="276" t="s">
        <v>504</v>
      </c>
      <c r="AQ31" s="277" t="s">
        <v>505</v>
      </c>
      <c r="AR31" s="278" t="s">
        <v>506</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30" t="s">
        <v>524</v>
      </c>
      <c r="AL32" s="1131"/>
      <c r="AM32" s="1131"/>
      <c r="AN32" s="1132"/>
      <c r="AO32" s="310">
        <v>604924</v>
      </c>
      <c r="AP32" s="310">
        <v>18809</v>
      </c>
      <c r="AQ32" s="311">
        <v>33124</v>
      </c>
      <c r="AR32" s="312">
        <v>-43.2</v>
      </c>
    </row>
    <row r="33" spans="1:46"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30" t="s">
        <v>525</v>
      </c>
      <c r="AL33" s="1131"/>
      <c r="AM33" s="1131"/>
      <c r="AN33" s="1132"/>
      <c r="AO33" s="310" t="s">
        <v>511</v>
      </c>
      <c r="AP33" s="310" t="s">
        <v>511</v>
      </c>
      <c r="AQ33" s="311" t="s">
        <v>511</v>
      </c>
      <c r="AR33" s="312" t="s">
        <v>511</v>
      </c>
    </row>
    <row r="34" spans="1:46"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30" t="s">
        <v>526</v>
      </c>
      <c r="AL34" s="1131"/>
      <c r="AM34" s="1131"/>
      <c r="AN34" s="1132"/>
      <c r="AO34" s="310" t="s">
        <v>511</v>
      </c>
      <c r="AP34" s="310" t="s">
        <v>511</v>
      </c>
      <c r="AQ34" s="311" t="s">
        <v>511</v>
      </c>
      <c r="AR34" s="312" t="s">
        <v>511</v>
      </c>
    </row>
    <row r="35" spans="1:46"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30" t="s">
        <v>527</v>
      </c>
      <c r="AL35" s="1131"/>
      <c r="AM35" s="1131"/>
      <c r="AN35" s="1132"/>
      <c r="AO35" s="310">
        <v>90945</v>
      </c>
      <c r="AP35" s="310">
        <v>2828</v>
      </c>
      <c r="AQ35" s="311">
        <v>9022</v>
      </c>
      <c r="AR35" s="312">
        <v>-68.7</v>
      </c>
    </row>
    <row r="36" spans="1:46"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30" t="s">
        <v>528</v>
      </c>
      <c r="AL36" s="1131"/>
      <c r="AM36" s="1131"/>
      <c r="AN36" s="1132"/>
      <c r="AO36" s="310">
        <v>125304</v>
      </c>
      <c r="AP36" s="310">
        <v>3896</v>
      </c>
      <c r="AQ36" s="311">
        <v>1987</v>
      </c>
      <c r="AR36" s="312">
        <v>96.1</v>
      </c>
    </row>
    <row r="37" spans="1:46"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30" t="s">
        <v>529</v>
      </c>
      <c r="AL37" s="1131"/>
      <c r="AM37" s="1131"/>
      <c r="AN37" s="1132"/>
      <c r="AO37" s="310">
        <v>1508</v>
      </c>
      <c r="AP37" s="310">
        <v>47</v>
      </c>
      <c r="AQ37" s="311">
        <v>678</v>
      </c>
      <c r="AR37" s="312">
        <v>-93.1</v>
      </c>
    </row>
    <row r="38" spans="1:46"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33" t="s">
        <v>530</v>
      </c>
      <c r="AL38" s="1134"/>
      <c r="AM38" s="1134"/>
      <c r="AN38" s="1135"/>
      <c r="AO38" s="313" t="s">
        <v>511</v>
      </c>
      <c r="AP38" s="313" t="s">
        <v>511</v>
      </c>
      <c r="AQ38" s="314">
        <v>0</v>
      </c>
      <c r="AR38" s="302" t="s">
        <v>511</v>
      </c>
      <c r="AS38" s="309"/>
    </row>
    <row r="39" spans="1:46" ht="13.2"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33" t="s">
        <v>531</v>
      </c>
      <c r="AL39" s="1134"/>
      <c r="AM39" s="1134"/>
      <c r="AN39" s="1135"/>
      <c r="AO39" s="310">
        <v>-360806</v>
      </c>
      <c r="AP39" s="310">
        <v>-11219</v>
      </c>
      <c r="AQ39" s="311">
        <v>-3119</v>
      </c>
      <c r="AR39" s="312">
        <v>259.7</v>
      </c>
      <c r="AS39" s="309"/>
    </row>
    <row r="40" spans="1:46"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30" t="s">
        <v>532</v>
      </c>
      <c r="AL40" s="1131"/>
      <c r="AM40" s="1131"/>
      <c r="AN40" s="1132"/>
      <c r="AO40" s="310">
        <v>-424788</v>
      </c>
      <c r="AP40" s="310">
        <v>-13208</v>
      </c>
      <c r="AQ40" s="311">
        <v>-27108</v>
      </c>
      <c r="AR40" s="312">
        <v>-51.3</v>
      </c>
      <c r="AS40" s="309"/>
    </row>
    <row r="41" spans="1:46" ht="13.2"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6" t="s">
        <v>302</v>
      </c>
      <c r="AL41" s="1137"/>
      <c r="AM41" s="1137"/>
      <c r="AN41" s="1138"/>
      <c r="AO41" s="310">
        <v>37087</v>
      </c>
      <c r="AP41" s="310">
        <v>1153</v>
      </c>
      <c r="AQ41" s="311">
        <v>14583</v>
      </c>
      <c r="AR41" s="312">
        <v>-92.1</v>
      </c>
      <c r="AS41" s="309"/>
    </row>
    <row r="42" spans="1:46" ht="13.2"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t="s">
        <v>533</v>
      </c>
      <c r="AL42" s="260"/>
      <c r="AM42" s="260"/>
      <c r="AN42" s="260"/>
      <c r="AO42" s="260"/>
      <c r="AP42" s="260"/>
      <c r="AQ42" s="286"/>
      <c r="AR42" s="286"/>
      <c r="AS42" s="309"/>
    </row>
    <row r="43" spans="1:46" ht="13.2" x14ac:dyDescent="0.2">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ht="13.2" x14ac:dyDescent="0.2">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ht="13.2" x14ac:dyDescent="0.2">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ht="13.2" x14ac:dyDescent="0.2">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2">
      <c r="A47" s="319" t="s">
        <v>534</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ht="13.2"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535</v>
      </c>
      <c r="AL48" s="320"/>
      <c r="AM48" s="320"/>
      <c r="AN48" s="320"/>
      <c r="AO48" s="320"/>
      <c r="AP48" s="320"/>
      <c r="AQ48" s="321"/>
      <c r="AR48" s="320"/>
    </row>
    <row r="49" spans="1:4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25" t="s">
        <v>502</v>
      </c>
      <c r="AN49" s="1127" t="s">
        <v>536</v>
      </c>
      <c r="AO49" s="1128"/>
      <c r="AP49" s="1128"/>
      <c r="AQ49" s="1128"/>
      <c r="AR49" s="1129"/>
    </row>
    <row r="50" spans="1:44" ht="13.2"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6"/>
      <c r="AN50" s="326" t="s">
        <v>537</v>
      </c>
      <c r="AO50" s="327" t="s">
        <v>538</v>
      </c>
      <c r="AP50" s="328" t="s">
        <v>539</v>
      </c>
      <c r="AQ50" s="329" t="s">
        <v>540</v>
      </c>
      <c r="AR50" s="330" t="s">
        <v>541</v>
      </c>
    </row>
    <row r="51" spans="1:44" ht="13.2"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542</v>
      </c>
      <c r="AL51" s="323"/>
      <c r="AM51" s="331">
        <v>3198169</v>
      </c>
      <c r="AN51" s="332">
        <v>96293</v>
      </c>
      <c r="AO51" s="333">
        <v>25</v>
      </c>
      <c r="AP51" s="334">
        <v>47387</v>
      </c>
      <c r="AQ51" s="335">
        <v>-9.1999999999999993</v>
      </c>
      <c r="AR51" s="336">
        <v>34.200000000000003</v>
      </c>
    </row>
    <row r="52" spans="1:44" ht="13.2"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543</v>
      </c>
      <c r="AM52" s="339">
        <v>2249217</v>
      </c>
      <c r="AN52" s="340">
        <v>67721</v>
      </c>
      <c r="AO52" s="341">
        <v>8.1999999999999993</v>
      </c>
      <c r="AP52" s="342">
        <v>24928</v>
      </c>
      <c r="AQ52" s="343">
        <v>0.3</v>
      </c>
      <c r="AR52" s="344">
        <v>7.9</v>
      </c>
    </row>
    <row r="53" spans="1:44" ht="13.2"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544</v>
      </c>
      <c r="AL53" s="323"/>
      <c r="AM53" s="331">
        <v>3971166</v>
      </c>
      <c r="AN53" s="332">
        <v>120984</v>
      </c>
      <c r="AO53" s="333">
        <v>25.6</v>
      </c>
      <c r="AP53" s="334">
        <v>51264</v>
      </c>
      <c r="AQ53" s="335">
        <v>8.1999999999999993</v>
      </c>
      <c r="AR53" s="336">
        <v>17.399999999999999</v>
      </c>
    </row>
    <row r="54" spans="1:44" ht="13.2"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543</v>
      </c>
      <c r="AM54" s="339">
        <v>1521985</v>
      </c>
      <c r="AN54" s="340">
        <v>46368</v>
      </c>
      <c r="AO54" s="341">
        <v>-31.5</v>
      </c>
      <c r="AP54" s="342">
        <v>26040</v>
      </c>
      <c r="AQ54" s="343">
        <v>4.5</v>
      </c>
      <c r="AR54" s="344">
        <v>-36</v>
      </c>
    </row>
    <row r="55" spans="1:44" ht="13.2"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545</v>
      </c>
      <c r="AL55" s="323"/>
      <c r="AM55" s="331">
        <v>2401695</v>
      </c>
      <c r="AN55" s="332">
        <v>73744</v>
      </c>
      <c r="AO55" s="333">
        <v>-39</v>
      </c>
      <c r="AP55" s="334">
        <v>52068</v>
      </c>
      <c r="AQ55" s="335">
        <v>1.6</v>
      </c>
      <c r="AR55" s="336">
        <v>-40.6</v>
      </c>
    </row>
    <row r="56" spans="1:44" ht="13.2"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543</v>
      </c>
      <c r="AM56" s="339">
        <v>1583655</v>
      </c>
      <c r="AN56" s="340">
        <v>48626</v>
      </c>
      <c r="AO56" s="341">
        <v>4.9000000000000004</v>
      </c>
      <c r="AP56" s="342">
        <v>26936</v>
      </c>
      <c r="AQ56" s="343">
        <v>3.4</v>
      </c>
      <c r="AR56" s="344">
        <v>1.5</v>
      </c>
    </row>
    <row r="57" spans="1:44" ht="13.2"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546</v>
      </c>
      <c r="AL57" s="323"/>
      <c r="AM57" s="331">
        <v>2123227</v>
      </c>
      <c r="AN57" s="332">
        <v>65678</v>
      </c>
      <c r="AO57" s="333">
        <v>-10.9</v>
      </c>
      <c r="AP57" s="334">
        <v>47161</v>
      </c>
      <c r="AQ57" s="335">
        <v>-9.4</v>
      </c>
      <c r="AR57" s="336">
        <v>-1.5</v>
      </c>
    </row>
    <row r="58" spans="1:44" ht="13.2"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543</v>
      </c>
      <c r="AM58" s="339">
        <v>1322825</v>
      </c>
      <c r="AN58" s="340">
        <v>40919</v>
      </c>
      <c r="AO58" s="341">
        <v>-15.8</v>
      </c>
      <c r="AP58" s="342">
        <v>24595</v>
      </c>
      <c r="AQ58" s="343">
        <v>-8.6999999999999993</v>
      </c>
      <c r="AR58" s="344">
        <v>-7.1</v>
      </c>
    </row>
    <row r="59" spans="1:44" ht="13.2"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547</v>
      </c>
      <c r="AL59" s="323"/>
      <c r="AM59" s="331">
        <v>1543824</v>
      </c>
      <c r="AN59" s="332">
        <v>48003</v>
      </c>
      <c r="AO59" s="333">
        <v>-26.9</v>
      </c>
      <c r="AP59" s="334">
        <v>43423</v>
      </c>
      <c r="AQ59" s="335">
        <v>-7.9</v>
      </c>
      <c r="AR59" s="336">
        <v>-19</v>
      </c>
    </row>
    <row r="60" spans="1:44" ht="13.2"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543</v>
      </c>
      <c r="AM60" s="339">
        <v>1087361</v>
      </c>
      <c r="AN60" s="340">
        <v>33810</v>
      </c>
      <c r="AO60" s="341">
        <v>-17.399999999999999</v>
      </c>
      <c r="AP60" s="342">
        <v>22207</v>
      </c>
      <c r="AQ60" s="343">
        <v>-9.6999999999999993</v>
      </c>
      <c r="AR60" s="344">
        <v>-7.7</v>
      </c>
    </row>
    <row r="61" spans="1:44" ht="13.2"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548</v>
      </c>
      <c r="AL61" s="345"/>
      <c r="AM61" s="346">
        <v>2647616</v>
      </c>
      <c r="AN61" s="347">
        <v>80940</v>
      </c>
      <c r="AO61" s="348">
        <v>-5.2</v>
      </c>
      <c r="AP61" s="349">
        <v>48261</v>
      </c>
      <c r="AQ61" s="350">
        <v>-3.3</v>
      </c>
      <c r="AR61" s="336">
        <v>-1.9</v>
      </c>
    </row>
    <row r="62" spans="1:44" ht="13.2"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543</v>
      </c>
      <c r="AM62" s="339">
        <v>1553009</v>
      </c>
      <c r="AN62" s="340">
        <v>47489</v>
      </c>
      <c r="AO62" s="341">
        <v>-10.3</v>
      </c>
      <c r="AP62" s="342">
        <v>24941</v>
      </c>
      <c r="AQ62" s="343">
        <v>-2</v>
      </c>
      <c r="AR62" s="344">
        <v>-8.3000000000000007</v>
      </c>
    </row>
    <row r="63" spans="1:44" ht="13.2"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ht="13.2"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2"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2" x14ac:dyDescent="0.2">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2" hidden="1" x14ac:dyDescent="0.2">
      <c r="AK70" s="260"/>
      <c r="AL70" s="260"/>
      <c r="AM70" s="260"/>
      <c r="AN70" s="260"/>
      <c r="AO70" s="260"/>
      <c r="AP70" s="260"/>
      <c r="AQ70" s="260"/>
      <c r="AR70" s="260"/>
    </row>
    <row r="71" spans="1:46" ht="13.2" hidden="1" x14ac:dyDescent="0.2">
      <c r="AK71" s="260"/>
      <c r="AL71" s="260"/>
      <c r="AM71" s="260"/>
      <c r="AN71" s="260"/>
      <c r="AO71" s="260"/>
      <c r="AP71" s="260"/>
      <c r="AQ71" s="260"/>
      <c r="AR71" s="260"/>
    </row>
    <row r="72" spans="1:46" ht="13.2" hidden="1" x14ac:dyDescent="0.2">
      <c r="AK72" s="260"/>
      <c r="AL72" s="260"/>
      <c r="AM72" s="260"/>
      <c r="AN72" s="260"/>
      <c r="AO72" s="260"/>
      <c r="AP72" s="260"/>
      <c r="AQ72" s="260"/>
      <c r="AR72" s="260"/>
    </row>
    <row r="73" spans="1:46" ht="13.2" hidden="1" x14ac:dyDescent="0.2">
      <c r="AK73" s="260"/>
      <c r="AL73" s="260"/>
      <c r="AM73" s="260"/>
      <c r="AN73" s="260"/>
      <c r="AO73" s="260"/>
      <c r="AP73" s="260"/>
      <c r="AQ73" s="260"/>
      <c r="AR73" s="260"/>
    </row>
  </sheetData>
  <sheetProtection algorithmName="SHA-512" hashValue="zU+n0yGuq2OX8amFDeQYnDUx/bxabf39Y8BeXc81zNqvXKOFWyW85239qEjNj36/2nAdx56MJ7GQwdKsftQxpw==" saltValue="yWgXK752laNfepwDN4lz4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8" customWidth="1"/>
    <col min="126" max="16384" width="9" style="257" hidden="1"/>
  </cols>
  <sheetData>
    <row r="1" spans="2:125" ht="13.5" customHeight="1"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ht="13.2" x14ac:dyDescent="0.2">
      <c r="B2" s="257"/>
      <c r="DG2" s="257"/>
    </row>
    <row r="3" spans="2:125" ht="13.2"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ht="13.2" x14ac:dyDescent="0.2"/>
    <row r="5" spans="2:125" ht="13.2" x14ac:dyDescent="0.2"/>
    <row r="6" spans="2:125" ht="13.2" x14ac:dyDescent="0.2"/>
    <row r="7" spans="2:125" ht="13.2" x14ac:dyDescent="0.2"/>
    <row r="8" spans="2:125" ht="13.2" x14ac:dyDescent="0.2"/>
    <row r="9" spans="2:125" ht="13.2" x14ac:dyDescent="0.2">
      <c r="DU9" s="257"/>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7"/>
    </row>
    <row r="18" spans="125:125" ht="13.2" x14ac:dyDescent="0.2"/>
    <row r="19" spans="125:125" ht="13.2" x14ac:dyDescent="0.2"/>
    <row r="20" spans="125:125" ht="13.2" x14ac:dyDescent="0.2">
      <c r="DU20" s="257"/>
    </row>
    <row r="21" spans="125:125" ht="13.2" x14ac:dyDescent="0.2">
      <c r="DU21" s="257"/>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7"/>
    </row>
    <row r="29" spans="125:125" ht="13.2" x14ac:dyDescent="0.2"/>
    <row r="30" spans="125:125" ht="13.2" x14ac:dyDescent="0.2"/>
    <row r="31" spans="125:125" ht="13.2" x14ac:dyDescent="0.2"/>
    <row r="32" spans="125:125" ht="13.2" x14ac:dyDescent="0.2"/>
    <row r="33" spans="2:125" ht="13.2" x14ac:dyDescent="0.2">
      <c r="B33" s="257"/>
      <c r="G33" s="257"/>
      <c r="I33" s="257"/>
    </row>
    <row r="34" spans="2:125" ht="13.2" x14ac:dyDescent="0.2">
      <c r="C34" s="257"/>
      <c r="P34" s="257"/>
      <c r="DE34" s="257"/>
      <c r="DH34" s="257"/>
    </row>
    <row r="35" spans="2:125" ht="13.2" x14ac:dyDescent="0.2">
      <c r="D35" s="257"/>
      <c r="E35" s="257"/>
      <c r="DG35" s="257"/>
      <c r="DJ35" s="257"/>
      <c r="DP35" s="257"/>
      <c r="DQ35" s="257"/>
      <c r="DR35" s="257"/>
      <c r="DS35" s="257"/>
      <c r="DT35" s="257"/>
      <c r="DU35" s="257"/>
    </row>
    <row r="36" spans="2:125" ht="13.2" x14ac:dyDescent="0.2">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ht="13.2" x14ac:dyDescent="0.2">
      <c r="DU37" s="257"/>
    </row>
    <row r="38" spans="2:125" ht="13.2" x14ac:dyDescent="0.2">
      <c r="DT38" s="257"/>
      <c r="DU38" s="257"/>
    </row>
    <row r="39" spans="2:125" ht="13.2" x14ac:dyDescent="0.2"/>
    <row r="40" spans="2:125" ht="13.2" x14ac:dyDescent="0.2">
      <c r="DH40" s="257"/>
    </row>
    <row r="41" spans="2:125" ht="13.2" x14ac:dyDescent="0.2">
      <c r="DE41" s="257"/>
    </row>
    <row r="42" spans="2:125" ht="13.2" x14ac:dyDescent="0.2">
      <c r="DG42" s="257"/>
      <c r="DJ42" s="257"/>
    </row>
    <row r="43" spans="2:125" ht="13.2" x14ac:dyDescent="0.2">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ht="13.2" x14ac:dyDescent="0.2">
      <c r="DU44" s="257"/>
    </row>
    <row r="45" spans="2:125" ht="13.2" x14ac:dyDescent="0.2"/>
    <row r="46" spans="2:125" ht="13.2" x14ac:dyDescent="0.2"/>
    <row r="47" spans="2:125" ht="13.2" x14ac:dyDescent="0.2"/>
    <row r="48" spans="2:125" ht="13.2" x14ac:dyDescent="0.2">
      <c r="DT48" s="257"/>
      <c r="DU48" s="257"/>
    </row>
    <row r="49" spans="120:125" ht="13.2" x14ac:dyDescent="0.2">
      <c r="DU49" s="257"/>
    </row>
    <row r="50" spans="120:125" ht="13.2" x14ac:dyDescent="0.2">
      <c r="DU50" s="257"/>
    </row>
    <row r="51" spans="120:125" ht="13.2" x14ac:dyDescent="0.2">
      <c r="DP51" s="257"/>
      <c r="DQ51" s="257"/>
      <c r="DR51" s="257"/>
      <c r="DS51" s="257"/>
      <c r="DT51" s="257"/>
      <c r="DU51" s="257"/>
    </row>
    <row r="52" spans="120:125" ht="13.2" x14ac:dyDescent="0.2"/>
    <row r="53" spans="120:125" ht="13.2" x14ac:dyDescent="0.2"/>
    <row r="54" spans="120:125" ht="13.2" x14ac:dyDescent="0.2">
      <c r="DU54" s="257"/>
    </row>
    <row r="55" spans="120:125" ht="13.2" x14ac:dyDescent="0.2"/>
    <row r="56" spans="120:125" ht="13.2" x14ac:dyDescent="0.2"/>
    <row r="57" spans="120:125" ht="13.2" x14ac:dyDescent="0.2"/>
    <row r="58" spans="120:125" ht="13.2" x14ac:dyDescent="0.2">
      <c r="DU58" s="257"/>
    </row>
    <row r="59" spans="120:125" ht="13.2" x14ac:dyDescent="0.2"/>
    <row r="60" spans="120:125" ht="13.2" x14ac:dyDescent="0.2"/>
    <row r="61" spans="120:125" ht="13.2" x14ac:dyDescent="0.2"/>
    <row r="62" spans="120:125" ht="13.2" x14ac:dyDescent="0.2"/>
    <row r="63" spans="120:125" ht="13.2" x14ac:dyDescent="0.2">
      <c r="DU63" s="257"/>
    </row>
    <row r="64" spans="120:125" ht="13.2" x14ac:dyDescent="0.2">
      <c r="DT64" s="257"/>
      <c r="DU64" s="257"/>
    </row>
    <row r="65" spans="123:125" ht="13.2" x14ac:dyDescent="0.2"/>
    <row r="66" spans="123:125" ht="13.2" x14ac:dyDescent="0.2"/>
    <row r="67" spans="123:125" ht="13.2" x14ac:dyDescent="0.2"/>
    <row r="68" spans="123:125" ht="13.2" x14ac:dyDescent="0.2"/>
    <row r="69" spans="123:125" ht="13.2" x14ac:dyDescent="0.2">
      <c r="DS69" s="257"/>
      <c r="DT69" s="257"/>
      <c r="DU69" s="257"/>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7"/>
    </row>
    <row r="83" spans="116:125" ht="13.2" x14ac:dyDescent="0.2">
      <c r="DM83" s="257"/>
      <c r="DN83" s="257"/>
      <c r="DO83" s="257"/>
      <c r="DP83" s="257"/>
      <c r="DQ83" s="257"/>
      <c r="DR83" s="257"/>
      <c r="DS83" s="257"/>
      <c r="DT83" s="257"/>
      <c r="DU83" s="257"/>
    </row>
    <row r="84" spans="116:125" ht="13.2" x14ac:dyDescent="0.2"/>
    <row r="85" spans="116:125" ht="13.2" x14ac:dyDescent="0.2"/>
    <row r="86" spans="116:125" ht="13.2" x14ac:dyDescent="0.2"/>
    <row r="87" spans="116:125" ht="13.2" x14ac:dyDescent="0.2"/>
    <row r="88" spans="116:125" ht="13.2" x14ac:dyDescent="0.2">
      <c r="DU88" s="257"/>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7"/>
      <c r="DT94" s="257"/>
      <c r="DU94" s="257"/>
    </row>
    <row r="95" spans="116:125" ht="13.5" customHeight="1" x14ac:dyDescent="0.2">
      <c r="DU95" s="257"/>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550</v>
      </c>
    </row>
    <row r="121" spans="125:125" ht="13.5" hidden="1" customHeight="1" x14ac:dyDescent="0.2">
      <c r="DU121" s="257"/>
    </row>
  </sheetData>
  <sheetProtection algorithmName="SHA-512" hashValue="lse/AFmXrqBj/YstpcipA3RzLsMHdztCIdZZZd1413iq9v+Y/6TtJAHuFO7jFbds8lujIJf10tEWrfKqBmmINg==" saltValue="pN2GSQ6uVE49S4OcsXHtB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8" customWidth="1"/>
    <col min="126" max="142" width="0" style="257" hidden="1" customWidth="1"/>
    <col min="143"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2" x14ac:dyDescent="0.2">
      <c r="B2" s="257"/>
      <c r="T2" s="257"/>
    </row>
    <row r="3" spans="1:125" ht="13.2" x14ac:dyDescent="0.2">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7"/>
      <c r="G33" s="257"/>
      <c r="I33" s="257"/>
    </row>
    <row r="34" spans="2:125" ht="13.2" x14ac:dyDescent="0.2">
      <c r="C34" s="257"/>
      <c r="P34" s="257"/>
      <c r="R34" s="257"/>
      <c r="U34" s="257"/>
    </row>
    <row r="35" spans="2:125" ht="13.2" x14ac:dyDescent="0.2">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ht="13.2" x14ac:dyDescent="0.2">
      <c r="F36" s="257"/>
      <c r="H36" s="257"/>
      <c r="J36" s="257"/>
      <c r="K36" s="257"/>
      <c r="L36" s="257"/>
      <c r="M36" s="257"/>
      <c r="N36" s="257"/>
      <c r="O36" s="257"/>
      <c r="Q36" s="257"/>
      <c r="S36" s="257"/>
      <c r="V36" s="257"/>
    </row>
    <row r="37" spans="2:125" ht="13.2" x14ac:dyDescent="0.2"/>
    <row r="38" spans="2:125" ht="13.2" x14ac:dyDescent="0.2"/>
    <row r="39" spans="2:125" ht="13.2" x14ac:dyDescent="0.2"/>
    <row r="40" spans="2:125" ht="13.2" x14ac:dyDescent="0.2">
      <c r="U40" s="257"/>
    </row>
    <row r="41" spans="2:125" ht="13.2" x14ac:dyDescent="0.2">
      <c r="R41" s="257"/>
    </row>
    <row r="42" spans="2:125" ht="13.2" x14ac:dyDescent="0.2">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ht="13.2" x14ac:dyDescent="0.2">
      <c r="Q43" s="257"/>
      <c r="S43" s="257"/>
      <c r="V43" s="257"/>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551</v>
      </c>
    </row>
  </sheetData>
  <sheetProtection algorithmName="SHA-512" hashValue="QAKOYuFyhf/0QHGp+IBs9ZiZJIDprh3mAx55bdMlL9HpxPb4Mi5AAAuIIreLZiMW0FQzei3iUUENW/gddmzlNQ==" saltValue="n0xPQIurwRHXMrSuzhYO6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139" t="s">
        <v>3</v>
      </c>
      <c r="D47" s="1139"/>
      <c r="E47" s="1140"/>
      <c r="F47" s="11">
        <v>28.9</v>
      </c>
      <c r="G47" s="12">
        <v>21.02</v>
      </c>
      <c r="H47" s="12">
        <v>14.37</v>
      </c>
      <c r="I47" s="12">
        <v>23.62</v>
      </c>
      <c r="J47" s="13">
        <v>28.49</v>
      </c>
    </row>
    <row r="48" spans="2:10" ht="57.75" customHeight="1" x14ac:dyDescent="0.2">
      <c r="B48" s="14"/>
      <c r="C48" s="1141" t="s">
        <v>4</v>
      </c>
      <c r="D48" s="1141"/>
      <c r="E48" s="1142"/>
      <c r="F48" s="15">
        <v>2.72</v>
      </c>
      <c r="G48" s="16">
        <v>3.78</v>
      </c>
      <c r="H48" s="16">
        <v>5.45</v>
      </c>
      <c r="I48" s="16">
        <v>9.25</v>
      </c>
      <c r="J48" s="17">
        <v>6.37</v>
      </c>
    </row>
    <row r="49" spans="2:10" ht="57.75" customHeight="1" thickBot="1" x14ac:dyDescent="0.25">
      <c r="B49" s="18"/>
      <c r="C49" s="1143" t="s">
        <v>5</v>
      </c>
      <c r="D49" s="1143"/>
      <c r="E49" s="1144"/>
      <c r="F49" s="19" t="s">
        <v>557</v>
      </c>
      <c r="G49" s="20" t="s">
        <v>558</v>
      </c>
      <c r="H49" s="20" t="s">
        <v>559</v>
      </c>
      <c r="I49" s="20">
        <v>13.69</v>
      </c>
      <c r="J49" s="21">
        <v>1.64</v>
      </c>
    </row>
    <row r="50" spans="2:10" ht="13.2" x14ac:dyDescent="0.2"/>
  </sheetData>
  <sheetProtection algorithmName="SHA-512" hashValue="YZLxlaz0+7+ieqxkvcaYgoU54JyMIi9eRok7izIjJzTq3wly5A6YfJSgrPb3JYEVPsJeUxTIoqBBFAe8ncLbxg==" saltValue="/VJGT+il8FWcPRRlv0Ef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151" t="s">
        <v>560</v>
      </c>
      <c r="D34" s="1151"/>
      <c r="E34" s="1152"/>
      <c r="F34" s="32">
        <v>2.48</v>
      </c>
      <c r="G34" s="33">
        <v>2.89</v>
      </c>
      <c r="H34" s="33">
        <v>5.45</v>
      </c>
      <c r="I34" s="33">
        <v>8.76</v>
      </c>
      <c r="J34" s="34">
        <v>6</v>
      </c>
      <c r="K34" s="22"/>
      <c r="L34" s="22"/>
      <c r="M34" s="22"/>
      <c r="N34" s="22"/>
      <c r="O34" s="22"/>
      <c r="P34" s="22"/>
    </row>
    <row r="35" spans="1:16" ht="39" customHeight="1" x14ac:dyDescent="0.2">
      <c r="A35" s="22"/>
      <c r="B35" s="35"/>
      <c r="C35" s="1145" t="s">
        <v>561</v>
      </c>
      <c r="D35" s="1146"/>
      <c r="E35" s="1147"/>
      <c r="F35" s="36" t="s">
        <v>511</v>
      </c>
      <c r="G35" s="37" t="s">
        <v>511</v>
      </c>
      <c r="H35" s="37">
        <v>1.37</v>
      </c>
      <c r="I35" s="37">
        <v>2.4300000000000002</v>
      </c>
      <c r="J35" s="38">
        <v>3.28</v>
      </c>
      <c r="K35" s="22"/>
      <c r="L35" s="22"/>
      <c r="M35" s="22"/>
      <c r="N35" s="22"/>
      <c r="O35" s="22"/>
      <c r="P35" s="22"/>
    </row>
    <row r="36" spans="1:16" ht="39" customHeight="1" x14ac:dyDescent="0.2">
      <c r="A36" s="22"/>
      <c r="B36" s="35"/>
      <c r="C36" s="1145" t="s">
        <v>562</v>
      </c>
      <c r="D36" s="1146"/>
      <c r="E36" s="1147"/>
      <c r="F36" s="36">
        <v>0.22</v>
      </c>
      <c r="G36" s="37">
        <v>0.88</v>
      </c>
      <c r="H36" s="37">
        <v>0</v>
      </c>
      <c r="I36" s="37">
        <v>0.48</v>
      </c>
      <c r="J36" s="38">
        <v>0.35</v>
      </c>
      <c r="K36" s="22"/>
      <c r="L36" s="22"/>
      <c r="M36" s="22"/>
      <c r="N36" s="22"/>
      <c r="O36" s="22"/>
      <c r="P36" s="22"/>
    </row>
    <row r="37" spans="1:16" ht="39" customHeight="1" x14ac:dyDescent="0.2">
      <c r="A37" s="22"/>
      <c r="B37" s="35"/>
      <c r="C37" s="1145" t="s">
        <v>563</v>
      </c>
      <c r="D37" s="1146"/>
      <c r="E37" s="1147"/>
      <c r="F37" s="36">
        <v>0.12</v>
      </c>
      <c r="G37" s="37">
        <v>0.11</v>
      </c>
      <c r="H37" s="37">
        <v>0.09</v>
      </c>
      <c r="I37" s="37">
        <v>0.11</v>
      </c>
      <c r="J37" s="38">
        <v>0.14000000000000001</v>
      </c>
      <c r="K37" s="22"/>
      <c r="L37" s="22"/>
      <c r="M37" s="22"/>
      <c r="N37" s="22"/>
      <c r="O37" s="22"/>
      <c r="P37" s="22"/>
    </row>
    <row r="38" spans="1:16" ht="39" customHeight="1" x14ac:dyDescent="0.2">
      <c r="A38" s="22"/>
      <c r="B38" s="35"/>
      <c r="C38" s="1145" t="s">
        <v>564</v>
      </c>
      <c r="D38" s="1146"/>
      <c r="E38" s="1147"/>
      <c r="F38" s="36">
        <v>0.56999999999999995</v>
      </c>
      <c r="G38" s="37">
        <v>0.06</v>
      </c>
      <c r="H38" s="37">
        <v>0.84</v>
      </c>
      <c r="I38" s="37">
        <v>0.11</v>
      </c>
      <c r="J38" s="38">
        <v>0.13</v>
      </c>
      <c r="K38" s="22"/>
      <c r="L38" s="22"/>
      <c r="M38" s="22"/>
      <c r="N38" s="22"/>
      <c r="O38" s="22"/>
      <c r="P38" s="22"/>
    </row>
    <row r="39" spans="1:16" ht="39" customHeight="1" x14ac:dyDescent="0.2">
      <c r="A39" s="22"/>
      <c r="B39" s="35"/>
      <c r="C39" s="1145" t="s">
        <v>565</v>
      </c>
      <c r="D39" s="1146"/>
      <c r="E39" s="1147"/>
      <c r="F39" s="36">
        <v>0.22</v>
      </c>
      <c r="G39" s="37">
        <v>0.59</v>
      </c>
      <c r="H39" s="37">
        <v>0.41</v>
      </c>
      <c r="I39" s="37">
        <v>0.49</v>
      </c>
      <c r="J39" s="38">
        <v>0.09</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566</v>
      </c>
      <c r="D42" s="1146"/>
      <c r="E42" s="1147"/>
      <c r="F42" s="36" t="s">
        <v>511</v>
      </c>
      <c r="G42" s="37" t="s">
        <v>511</v>
      </c>
      <c r="H42" s="37" t="s">
        <v>511</v>
      </c>
      <c r="I42" s="37" t="s">
        <v>511</v>
      </c>
      <c r="J42" s="38" t="s">
        <v>511</v>
      </c>
      <c r="K42" s="22"/>
      <c r="L42" s="22"/>
      <c r="M42" s="22"/>
      <c r="N42" s="22"/>
      <c r="O42" s="22"/>
      <c r="P42" s="22"/>
    </row>
    <row r="43" spans="1:16" ht="39" customHeight="1" thickBot="1" x14ac:dyDescent="0.25">
      <c r="A43" s="22"/>
      <c r="B43" s="40"/>
      <c r="C43" s="1148" t="s">
        <v>567</v>
      </c>
      <c r="D43" s="1149"/>
      <c r="E43" s="1150"/>
      <c r="F43" s="41">
        <v>0.46</v>
      </c>
      <c r="G43" s="42">
        <v>1.79</v>
      </c>
      <c r="H43" s="42" t="s">
        <v>511</v>
      </c>
      <c r="I43" s="42" t="s">
        <v>511</v>
      </c>
      <c r="J43" s="43" t="s">
        <v>511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JWxQlevdYwHzko64vKSSW2zsAG2FkvDQ7dPZnP6+hmcs5dMms4gz0B6AfdQseBzfARjC62zPgCMNV5zD6aKLA==" saltValue="2EtkR7a7NxKTc+MFUXIC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153" t="s">
        <v>10</v>
      </c>
      <c r="C45" s="1154"/>
      <c r="D45" s="58"/>
      <c r="E45" s="1159" t="s">
        <v>11</v>
      </c>
      <c r="F45" s="1159"/>
      <c r="G45" s="1159"/>
      <c r="H45" s="1159"/>
      <c r="I45" s="1159"/>
      <c r="J45" s="1160"/>
      <c r="K45" s="59">
        <v>501</v>
      </c>
      <c r="L45" s="60">
        <v>498</v>
      </c>
      <c r="M45" s="60">
        <v>516</v>
      </c>
      <c r="N45" s="60">
        <v>550</v>
      </c>
      <c r="O45" s="61">
        <v>605</v>
      </c>
      <c r="P45" s="48"/>
      <c r="Q45" s="48"/>
      <c r="R45" s="48"/>
      <c r="S45" s="48"/>
      <c r="T45" s="48"/>
      <c r="U45" s="48"/>
    </row>
    <row r="46" spans="1:21" ht="30.75" customHeight="1" x14ac:dyDescent="0.2">
      <c r="A46" s="48"/>
      <c r="B46" s="1155"/>
      <c r="C46" s="1156"/>
      <c r="D46" s="62"/>
      <c r="E46" s="1161" t="s">
        <v>12</v>
      </c>
      <c r="F46" s="1161"/>
      <c r="G46" s="1161"/>
      <c r="H46" s="1161"/>
      <c r="I46" s="1161"/>
      <c r="J46" s="1162"/>
      <c r="K46" s="63" t="s">
        <v>511</v>
      </c>
      <c r="L46" s="64" t="s">
        <v>511</v>
      </c>
      <c r="M46" s="64" t="s">
        <v>511</v>
      </c>
      <c r="N46" s="64" t="s">
        <v>511</v>
      </c>
      <c r="O46" s="65" t="s">
        <v>511</v>
      </c>
      <c r="P46" s="48"/>
      <c r="Q46" s="48"/>
      <c r="R46" s="48"/>
      <c r="S46" s="48"/>
      <c r="T46" s="48"/>
      <c r="U46" s="48"/>
    </row>
    <row r="47" spans="1:21" ht="30.75" customHeight="1" x14ac:dyDescent="0.2">
      <c r="A47" s="48"/>
      <c r="B47" s="1155"/>
      <c r="C47" s="1156"/>
      <c r="D47" s="62"/>
      <c r="E47" s="1161" t="s">
        <v>13</v>
      </c>
      <c r="F47" s="1161"/>
      <c r="G47" s="1161"/>
      <c r="H47" s="1161"/>
      <c r="I47" s="1161"/>
      <c r="J47" s="1162"/>
      <c r="K47" s="63" t="s">
        <v>511</v>
      </c>
      <c r="L47" s="64" t="s">
        <v>511</v>
      </c>
      <c r="M47" s="64" t="s">
        <v>511</v>
      </c>
      <c r="N47" s="64" t="s">
        <v>511</v>
      </c>
      <c r="O47" s="65" t="s">
        <v>511</v>
      </c>
      <c r="P47" s="48"/>
      <c r="Q47" s="48"/>
      <c r="R47" s="48"/>
      <c r="S47" s="48"/>
      <c r="T47" s="48"/>
      <c r="U47" s="48"/>
    </row>
    <row r="48" spans="1:21" ht="30.75" customHeight="1" x14ac:dyDescent="0.2">
      <c r="A48" s="48"/>
      <c r="B48" s="1155"/>
      <c r="C48" s="1156"/>
      <c r="D48" s="62"/>
      <c r="E48" s="1161" t="s">
        <v>14</v>
      </c>
      <c r="F48" s="1161"/>
      <c r="G48" s="1161"/>
      <c r="H48" s="1161"/>
      <c r="I48" s="1161"/>
      <c r="J48" s="1162"/>
      <c r="K48" s="63">
        <v>168</v>
      </c>
      <c r="L48" s="64">
        <v>168</v>
      </c>
      <c r="M48" s="64">
        <v>95</v>
      </c>
      <c r="N48" s="64">
        <v>99</v>
      </c>
      <c r="O48" s="65">
        <v>91</v>
      </c>
      <c r="P48" s="48"/>
      <c r="Q48" s="48"/>
      <c r="R48" s="48"/>
      <c r="S48" s="48"/>
      <c r="T48" s="48"/>
      <c r="U48" s="48"/>
    </row>
    <row r="49" spans="1:21" ht="30.75" customHeight="1" x14ac:dyDescent="0.2">
      <c r="A49" s="48"/>
      <c r="B49" s="1155"/>
      <c r="C49" s="1156"/>
      <c r="D49" s="62"/>
      <c r="E49" s="1161" t="s">
        <v>15</v>
      </c>
      <c r="F49" s="1161"/>
      <c r="G49" s="1161"/>
      <c r="H49" s="1161"/>
      <c r="I49" s="1161"/>
      <c r="J49" s="1162"/>
      <c r="K49" s="63">
        <v>130</v>
      </c>
      <c r="L49" s="64">
        <v>137</v>
      </c>
      <c r="M49" s="64">
        <v>139</v>
      </c>
      <c r="N49" s="64">
        <v>121</v>
      </c>
      <c r="O49" s="65">
        <v>125</v>
      </c>
      <c r="P49" s="48"/>
      <c r="Q49" s="48"/>
      <c r="R49" s="48"/>
      <c r="S49" s="48"/>
      <c r="T49" s="48"/>
      <c r="U49" s="48"/>
    </row>
    <row r="50" spans="1:21" ht="30.75" customHeight="1" x14ac:dyDescent="0.2">
      <c r="A50" s="48"/>
      <c r="B50" s="1155"/>
      <c r="C50" s="1156"/>
      <c r="D50" s="62"/>
      <c r="E50" s="1161" t="s">
        <v>16</v>
      </c>
      <c r="F50" s="1161"/>
      <c r="G50" s="1161"/>
      <c r="H50" s="1161"/>
      <c r="I50" s="1161"/>
      <c r="J50" s="1162"/>
      <c r="K50" s="63">
        <v>1</v>
      </c>
      <c r="L50" s="64">
        <v>1</v>
      </c>
      <c r="M50" s="64">
        <v>1</v>
      </c>
      <c r="N50" s="64">
        <v>1</v>
      </c>
      <c r="O50" s="65">
        <v>2</v>
      </c>
      <c r="P50" s="48"/>
      <c r="Q50" s="48"/>
      <c r="R50" s="48"/>
      <c r="S50" s="48"/>
      <c r="T50" s="48"/>
      <c r="U50" s="48"/>
    </row>
    <row r="51" spans="1:21" ht="30.75" customHeight="1" x14ac:dyDescent="0.2">
      <c r="A51" s="48"/>
      <c r="B51" s="1157"/>
      <c r="C51" s="1158"/>
      <c r="D51" s="66"/>
      <c r="E51" s="1161" t="s">
        <v>17</v>
      </c>
      <c r="F51" s="1161"/>
      <c r="G51" s="1161"/>
      <c r="H51" s="1161"/>
      <c r="I51" s="1161"/>
      <c r="J51" s="1162"/>
      <c r="K51" s="63" t="s">
        <v>511</v>
      </c>
      <c r="L51" s="64" t="s">
        <v>511</v>
      </c>
      <c r="M51" s="64" t="s">
        <v>511</v>
      </c>
      <c r="N51" s="64" t="s">
        <v>511</v>
      </c>
      <c r="O51" s="65" t="s">
        <v>511</v>
      </c>
      <c r="P51" s="48"/>
      <c r="Q51" s="48"/>
      <c r="R51" s="48"/>
      <c r="S51" s="48"/>
      <c r="T51" s="48"/>
      <c r="U51" s="48"/>
    </row>
    <row r="52" spans="1:21" ht="30.75" customHeight="1" x14ac:dyDescent="0.2">
      <c r="A52" s="48"/>
      <c r="B52" s="1163" t="s">
        <v>18</v>
      </c>
      <c r="C52" s="1164"/>
      <c r="D52" s="66"/>
      <c r="E52" s="1161" t="s">
        <v>19</v>
      </c>
      <c r="F52" s="1161"/>
      <c r="G52" s="1161"/>
      <c r="H52" s="1161"/>
      <c r="I52" s="1161"/>
      <c r="J52" s="1162"/>
      <c r="K52" s="63">
        <v>747</v>
      </c>
      <c r="L52" s="64">
        <v>796</v>
      </c>
      <c r="M52" s="64">
        <v>687</v>
      </c>
      <c r="N52" s="64">
        <v>704</v>
      </c>
      <c r="O52" s="65">
        <v>787</v>
      </c>
      <c r="P52" s="48"/>
      <c r="Q52" s="48"/>
      <c r="R52" s="48"/>
      <c r="S52" s="48"/>
      <c r="T52" s="48"/>
      <c r="U52" s="48"/>
    </row>
    <row r="53" spans="1:21" ht="30.75" customHeight="1" thickBot="1" x14ac:dyDescent="0.25">
      <c r="A53" s="48"/>
      <c r="B53" s="1165" t="s">
        <v>20</v>
      </c>
      <c r="C53" s="1166"/>
      <c r="D53" s="67"/>
      <c r="E53" s="1167" t="s">
        <v>21</v>
      </c>
      <c r="F53" s="1167"/>
      <c r="G53" s="1167"/>
      <c r="H53" s="1167"/>
      <c r="I53" s="1167"/>
      <c r="J53" s="1168"/>
      <c r="K53" s="68">
        <v>53</v>
      </c>
      <c r="L53" s="69">
        <v>8</v>
      </c>
      <c r="M53" s="69">
        <v>64</v>
      </c>
      <c r="N53" s="69">
        <v>67</v>
      </c>
      <c r="O53" s="70">
        <v>36</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24</v>
      </c>
      <c r="C56" s="73"/>
      <c r="D56" s="73"/>
      <c r="E56" s="73"/>
      <c r="F56" s="73"/>
      <c r="G56" s="73"/>
      <c r="H56" s="73"/>
      <c r="I56" s="73"/>
      <c r="J56" s="73"/>
      <c r="K56" s="74"/>
      <c r="L56" s="74"/>
      <c r="M56" s="74"/>
      <c r="N56" s="74"/>
      <c r="O56" s="75" t="s">
        <v>568</v>
      </c>
      <c r="P56" s="48"/>
      <c r="Q56" s="48"/>
      <c r="R56" s="48"/>
      <c r="S56" s="48"/>
      <c r="T56" s="48"/>
      <c r="U56" s="48"/>
    </row>
    <row r="57" spans="1:21" ht="31.5" customHeight="1" thickBot="1" x14ac:dyDescent="0.25">
      <c r="A57" s="48"/>
      <c r="B57" s="76"/>
      <c r="C57" s="77"/>
      <c r="D57" s="77"/>
      <c r="E57" s="78"/>
      <c r="F57" s="78"/>
      <c r="G57" s="78"/>
      <c r="H57" s="78"/>
      <c r="I57" s="78"/>
      <c r="J57" s="79" t="s">
        <v>2</v>
      </c>
      <c r="K57" s="80" t="s">
        <v>569</v>
      </c>
      <c r="L57" s="81" t="s">
        <v>570</v>
      </c>
      <c r="M57" s="81" t="s">
        <v>571</v>
      </c>
      <c r="N57" s="81" t="s">
        <v>572</v>
      </c>
      <c r="O57" s="82" t="s">
        <v>573</v>
      </c>
      <c r="P57" s="48"/>
      <c r="Q57" s="48"/>
      <c r="R57" s="48"/>
      <c r="S57" s="48"/>
      <c r="T57" s="48"/>
      <c r="U57" s="48"/>
    </row>
    <row r="58" spans="1:21" ht="31.5" customHeight="1" x14ac:dyDescent="0.2">
      <c r="B58" s="1169" t="s">
        <v>25</v>
      </c>
      <c r="C58" s="1170"/>
      <c r="D58" s="1175" t="s">
        <v>26</v>
      </c>
      <c r="E58" s="1176"/>
      <c r="F58" s="1176"/>
      <c r="G58" s="1176"/>
      <c r="H58" s="1176"/>
      <c r="I58" s="1176"/>
      <c r="J58" s="1177"/>
      <c r="K58" s="83"/>
      <c r="L58" s="84"/>
      <c r="M58" s="84"/>
      <c r="N58" s="84"/>
      <c r="O58" s="85"/>
    </row>
    <row r="59" spans="1:21" ht="31.5" customHeight="1" x14ac:dyDescent="0.2">
      <c r="B59" s="1171"/>
      <c r="C59" s="1172"/>
      <c r="D59" s="1178" t="s">
        <v>27</v>
      </c>
      <c r="E59" s="1179"/>
      <c r="F59" s="1179"/>
      <c r="G59" s="1179"/>
      <c r="H59" s="1179"/>
      <c r="I59" s="1179"/>
      <c r="J59" s="1180"/>
      <c r="K59" s="86"/>
      <c r="L59" s="87"/>
      <c r="M59" s="87"/>
      <c r="N59" s="87"/>
      <c r="O59" s="88"/>
    </row>
    <row r="60" spans="1:21" ht="31.5" customHeight="1" thickBot="1" x14ac:dyDescent="0.25">
      <c r="B60" s="1173"/>
      <c r="C60" s="1174"/>
      <c r="D60" s="1181" t="s">
        <v>28</v>
      </c>
      <c r="E60" s="1182"/>
      <c r="F60" s="1182"/>
      <c r="G60" s="1182"/>
      <c r="H60" s="1182"/>
      <c r="I60" s="1182"/>
      <c r="J60" s="1183"/>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1/C3H62MAZ0NjFXMESHgvdOTxx2vUaxsRBpmNF/YKJLD6pCnTSy5qXKX9N82Y9G/W5bbJqZrzMEPxLhfiBOBg==" saltValue="2iOdCwhRy6sH8+6l/ORda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25">
      <c r="B40" s="98" t="s">
        <v>9</v>
      </c>
      <c r="C40" s="99"/>
      <c r="D40" s="99"/>
      <c r="E40" s="100"/>
      <c r="F40" s="100"/>
      <c r="G40" s="100"/>
      <c r="H40" s="101" t="s">
        <v>2</v>
      </c>
      <c r="I40" s="102" t="s">
        <v>552</v>
      </c>
      <c r="J40" s="103" t="s">
        <v>553</v>
      </c>
      <c r="K40" s="103" t="s">
        <v>554</v>
      </c>
      <c r="L40" s="103" t="s">
        <v>555</v>
      </c>
      <c r="M40" s="104" t="s">
        <v>556</v>
      </c>
    </row>
    <row r="41" spans="2:13" ht="27.75" customHeight="1" x14ac:dyDescent="0.2">
      <c r="B41" s="1184" t="s">
        <v>31</v>
      </c>
      <c r="C41" s="1185"/>
      <c r="D41" s="105"/>
      <c r="E41" s="1190" t="s">
        <v>32</v>
      </c>
      <c r="F41" s="1190"/>
      <c r="G41" s="1190"/>
      <c r="H41" s="1191"/>
      <c r="I41" s="353">
        <v>6814</v>
      </c>
      <c r="J41" s="354">
        <v>7925</v>
      </c>
      <c r="K41" s="354">
        <v>8172</v>
      </c>
      <c r="L41" s="354">
        <v>8205</v>
      </c>
      <c r="M41" s="355">
        <v>7918</v>
      </c>
    </row>
    <row r="42" spans="2:13" ht="27.75" customHeight="1" x14ac:dyDescent="0.2">
      <c r="B42" s="1186"/>
      <c r="C42" s="1187"/>
      <c r="D42" s="106"/>
      <c r="E42" s="1192" t="s">
        <v>33</v>
      </c>
      <c r="F42" s="1192"/>
      <c r="G42" s="1192"/>
      <c r="H42" s="1193"/>
      <c r="I42" s="356">
        <v>669</v>
      </c>
      <c r="J42" s="357">
        <v>669</v>
      </c>
      <c r="K42" s="357">
        <v>708</v>
      </c>
      <c r="L42" s="357">
        <v>722</v>
      </c>
      <c r="M42" s="358">
        <v>799</v>
      </c>
    </row>
    <row r="43" spans="2:13" ht="27.75" customHeight="1" x14ac:dyDescent="0.2">
      <c r="B43" s="1186"/>
      <c r="C43" s="1187"/>
      <c r="D43" s="106"/>
      <c r="E43" s="1192" t="s">
        <v>34</v>
      </c>
      <c r="F43" s="1192"/>
      <c r="G43" s="1192"/>
      <c r="H43" s="1193"/>
      <c r="I43" s="356">
        <v>1760</v>
      </c>
      <c r="J43" s="357">
        <v>1843</v>
      </c>
      <c r="K43" s="357">
        <v>1664</v>
      </c>
      <c r="L43" s="357">
        <v>1445</v>
      </c>
      <c r="M43" s="358">
        <v>1190</v>
      </c>
    </row>
    <row r="44" spans="2:13" ht="27.75" customHeight="1" x14ac:dyDescent="0.2">
      <c r="B44" s="1186"/>
      <c r="C44" s="1187"/>
      <c r="D44" s="106"/>
      <c r="E44" s="1192" t="s">
        <v>35</v>
      </c>
      <c r="F44" s="1192"/>
      <c r="G44" s="1192"/>
      <c r="H44" s="1193"/>
      <c r="I44" s="356">
        <v>1165</v>
      </c>
      <c r="J44" s="357">
        <v>1009</v>
      </c>
      <c r="K44" s="357">
        <v>914</v>
      </c>
      <c r="L44" s="357">
        <v>847</v>
      </c>
      <c r="M44" s="358">
        <v>926</v>
      </c>
    </row>
    <row r="45" spans="2:13" ht="27.75" customHeight="1" x14ac:dyDescent="0.2">
      <c r="B45" s="1186"/>
      <c r="C45" s="1187"/>
      <c r="D45" s="106"/>
      <c r="E45" s="1192" t="s">
        <v>36</v>
      </c>
      <c r="F45" s="1192"/>
      <c r="G45" s="1192"/>
      <c r="H45" s="1193"/>
      <c r="I45" s="356">
        <v>1512</v>
      </c>
      <c r="J45" s="357">
        <v>1496</v>
      </c>
      <c r="K45" s="357">
        <v>1463</v>
      </c>
      <c r="L45" s="357">
        <v>1552</v>
      </c>
      <c r="M45" s="358">
        <v>1397</v>
      </c>
    </row>
    <row r="46" spans="2:13" ht="27.75" customHeight="1" x14ac:dyDescent="0.2">
      <c r="B46" s="1186"/>
      <c r="C46" s="1187"/>
      <c r="D46" s="107"/>
      <c r="E46" s="1192" t="s">
        <v>37</v>
      </c>
      <c r="F46" s="1192"/>
      <c r="G46" s="1192"/>
      <c r="H46" s="1193"/>
      <c r="I46" s="356" t="s">
        <v>511</v>
      </c>
      <c r="J46" s="357" t="s">
        <v>511</v>
      </c>
      <c r="K46" s="357" t="s">
        <v>511</v>
      </c>
      <c r="L46" s="357" t="s">
        <v>511</v>
      </c>
      <c r="M46" s="358" t="s">
        <v>511</v>
      </c>
    </row>
    <row r="47" spans="2:13" ht="27.75" customHeight="1" x14ac:dyDescent="0.2">
      <c r="B47" s="1186"/>
      <c r="C47" s="1187"/>
      <c r="D47" s="108"/>
      <c r="E47" s="1194" t="s">
        <v>38</v>
      </c>
      <c r="F47" s="1195"/>
      <c r="G47" s="1195"/>
      <c r="H47" s="1196"/>
      <c r="I47" s="356" t="s">
        <v>511</v>
      </c>
      <c r="J47" s="357" t="s">
        <v>511</v>
      </c>
      <c r="K47" s="357" t="s">
        <v>511</v>
      </c>
      <c r="L47" s="357" t="s">
        <v>511</v>
      </c>
      <c r="M47" s="358" t="s">
        <v>511</v>
      </c>
    </row>
    <row r="48" spans="2:13" ht="27.75" customHeight="1" x14ac:dyDescent="0.2">
      <c r="B48" s="1186"/>
      <c r="C48" s="1187"/>
      <c r="D48" s="106"/>
      <c r="E48" s="1192" t="s">
        <v>39</v>
      </c>
      <c r="F48" s="1192"/>
      <c r="G48" s="1192"/>
      <c r="H48" s="1193"/>
      <c r="I48" s="356" t="s">
        <v>511</v>
      </c>
      <c r="J48" s="357" t="s">
        <v>511</v>
      </c>
      <c r="K48" s="357" t="s">
        <v>511</v>
      </c>
      <c r="L48" s="357" t="s">
        <v>511</v>
      </c>
      <c r="M48" s="358" t="s">
        <v>511</v>
      </c>
    </row>
    <row r="49" spans="2:13" ht="27.75" customHeight="1" x14ac:dyDescent="0.2">
      <c r="B49" s="1188"/>
      <c r="C49" s="1189"/>
      <c r="D49" s="106"/>
      <c r="E49" s="1192" t="s">
        <v>40</v>
      </c>
      <c r="F49" s="1192"/>
      <c r="G49" s="1192"/>
      <c r="H49" s="1193"/>
      <c r="I49" s="356" t="s">
        <v>511</v>
      </c>
      <c r="J49" s="357" t="s">
        <v>511</v>
      </c>
      <c r="K49" s="357" t="s">
        <v>511</v>
      </c>
      <c r="L49" s="357" t="s">
        <v>511</v>
      </c>
      <c r="M49" s="358" t="s">
        <v>511</v>
      </c>
    </row>
    <row r="50" spans="2:13" ht="27.75" customHeight="1" x14ac:dyDescent="0.2">
      <c r="B50" s="1197" t="s">
        <v>41</v>
      </c>
      <c r="C50" s="1198"/>
      <c r="D50" s="109"/>
      <c r="E50" s="1192" t="s">
        <v>42</v>
      </c>
      <c r="F50" s="1192"/>
      <c r="G50" s="1192"/>
      <c r="H50" s="1193"/>
      <c r="I50" s="356">
        <v>6659</v>
      </c>
      <c r="J50" s="357">
        <v>5390</v>
      </c>
      <c r="K50" s="357">
        <v>5018</v>
      </c>
      <c r="L50" s="357">
        <v>5790</v>
      </c>
      <c r="M50" s="358">
        <v>6215</v>
      </c>
    </row>
    <row r="51" spans="2:13" ht="27.75" customHeight="1" x14ac:dyDescent="0.2">
      <c r="B51" s="1186"/>
      <c r="C51" s="1187"/>
      <c r="D51" s="106"/>
      <c r="E51" s="1192" t="s">
        <v>43</v>
      </c>
      <c r="F51" s="1192"/>
      <c r="G51" s="1192"/>
      <c r="H51" s="1193"/>
      <c r="I51" s="356">
        <v>3598</v>
      </c>
      <c r="J51" s="357">
        <v>4049</v>
      </c>
      <c r="K51" s="357">
        <v>3956</v>
      </c>
      <c r="L51" s="357">
        <v>4322</v>
      </c>
      <c r="M51" s="358">
        <v>4344</v>
      </c>
    </row>
    <row r="52" spans="2:13" ht="27.75" customHeight="1" x14ac:dyDescent="0.2">
      <c r="B52" s="1188"/>
      <c r="C52" s="1189"/>
      <c r="D52" s="106"/>
      <c r="E52" s="1192" t="s">
        <v>44</v>
      </c>
      <c r="F52" s="1192"/>
      <c r="G52" s="1192"/>
      <c r="H52" s="1193"/>
      <c r="I52" s="356">
        <v>4277</v>
      </c>
      <c r="J52" s="357">
        <v>3910</v>
      </c>
      <c r="K52" s="357">
        <v>3543</v>
      </c>
      <c r="L52" s="357">
        <v>3333</v>
      </c>
      <c r="M52" s="358">
        <v>2992</v>
      </c>
    </row>
    <row r="53" spans="2:13" ht="27.75" customHeight="1" thickBot="1" x14ac:dyDescent="0.25">
      <c r="B53" s="1199" t="s">
        <v>45</v>
      </c>
      <c r="C53" s="1200"/>
      <c r="D53" s="110"/>
      <c r="E53" s="1201" t="s">
        <v>46</v>
      </c>
      <c r="F53" s="1201"/>
      <c r="G53" s="1201"/>
      <c r="H53" s="1202"/>
      <c r="I53" s="359">
        <v>-2613</v>
      </c>
      <c r="J53" s="360">
        <v>-406</v>
      </c>
      <c r="K53" s="360">
        <v>404</v>
      </c>
      <c r="L53" s="360">
        <v>-673</v>
      </c>
      <c r="M53" s="361">
        <v>-1322</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Wlp4FpSr7tupUF6UpbAnB9rkb1BZb4mWQst3SOtvT8YeosIrswrOt3rNOBEmnq/+0u1Zuy+GIiCFtYZ1SUrS7w==" saltValue="7gjWlPw8cSD8BsOKSm7A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554</v>
      </c>
      <c r="G54" s="119" t="s">
        <v>555</v>
      </c>
      <c r="H54" s="120" t="s">
        <v>556</v>
      </c>
    </row>
    <row r="55" spans="2:8" ht="52.5" customHeight="1" x14ac:dyDescent="0.2">
      <c r="B55" s="121"/>
      <c r="C55" s="1211" t="s">
        <v>49</v>
      </c>
      <c r="D55" s="1211"/>
      <c r="E55" s="1212"/>
      <c r="F55" s="122">
        <v>1025</v>
      </c>
      <c r="G55" s="122">
        <v>1741</v>
      </c>
      <c r="H55" s="123">
        <v>2078</v>
      </c>
    </row>
    <row r="56" spans="2:8" ht="52.5" customHeight="1" x14ac:dyDescent="0.2">
      <c r="B56" s="124"/>
      <c r="C56" s="1213" t="s">
        <v>50</v>
      </c>
      <c r="D56" s="1213"/>
      <c r="E56" s="1214"/>
      <c r="F56" s="125" t="s">
        <v>511</v>
      </c>
      <c r="G56" s="125" t="s">
        <v>511</v>
      </c>
      <c r="H56" s="126" t="s">
        <v>511</v>
      </c>
    </row>
    <row r="57" spans="2:8" ht="53.25" customHeight="1" x14ac:dyDescent="0.2">
      <c r="B57" s="124"/>
      <c r="C57" s="1215" t="s">
        <v>51</v>
      </c>
      <c r="D57" s="1215"/>
      <c r="E57" s="1216"/>
      <c r="F57" s="127">
        <v>4321</v>
      </c>
      <c r="G57" s="127">
        <v>3859</v>
      </c>
      <c r="H57" s="128">
        <v>4144</v>
      </c>
    </row>
    <row r="58" spans="2:8" ht="45.75" customHeight="1" x14ac:dyDescent="0.2">
      <c r="B58" s="129"/>
      <c r="C58" s="1203" t="s">
        <v>590</v>
      </c>
      <c r="D58" s="1204"/>
      <c r="E58" s="1205"/>
      <c r="F58" s="362">
        <v>2655</v>
      </c>
      <c r="G58" s="362">
        <v>2617</v>
      </c>
      <c r="H58" s="130">
        <v>2616</v>
      </c>
    </row>
    <row r="59" spans="2:8" ht="45.75" customHeight="1" x14ac:dyDescent="0.2">
      <c r="B59" s="129"/>
      <c r="C59" s="1203" t="s">
        <v>591</v>
      </c>
      <c r="D59" s="1204"/>
      <c r="E59" s="1205"/>
      <c r="F59" s="362">
        <v>435</v>
      </c>
      <c r="G59" s="362">
        <v>537</v>
      </c>
      <c r="H59" s="130">
        <v>637</v>
      </c>
    </row>
    <row r="60" spans="2:8" ht="45.75" customHeight="1" x14ac:dyDescent="0.2">
      <c r="B60" s="129"/>
      <c r="C60" s="1203" t="s">
        <v>594</v>
      </c>
      <c r="D60" s="1204"/>
      <c r="E60" s="1205"/>
      <c r="F60" s="362">
        <v>508</v>
      </c>
      <c r="G60" s="362">
        <v>145</v>
      </c>
      <c r="H60" s="130">
        <v>376</v>
      </c>
    </row>
    <row r="61" spans="2:8" ht="45.75" customHeight="1" x14ac:dyDescent="0.2">
      <c r="B61" s="129"/>
      <c r="C61" s="1203" t="s">
        <v>593</v>
      </c>
      <c r="D61" s="1204"/>
      <c r="E61" s="1205"/>
      <c r="F61" s="362">
        <v>180</v>
      </c>
      <c r="G61" s="362">
        <v>175</v>
      </c>
      <c r="H61" s="130">
        <v>170</v>
      </c>
    </row>
    <row r="62" spans="2:8" ht="45.75" customHeight="1" thickBot="1" x14ac:dyDescent="0.25">
      <c r="B62" s="131"/>
      <c r="C62" s="1206" t="s">
        <v>592</v>
      </c>
      <c r="D62" s="1207"/>
      <c r="E62" s="1208"/>
      <c r="F62" s="363">
        <v>146</v>
      </c>
      <c r="G62" s="363">
        <v>129</v>
      </c>
      <c r="H62" s="132">
        <v>129</v>
      </c>
    </row>
    <row r="63" spans="2:8" ht="52.5" customHeight="1" thickBot="1" x14ac:dyDescent="0.25">
      <c r="B63" s="133"/>
      <c r="C63" s="1209" t="s">
        <v>52</v>
      </c>
      <c r="D63" s="1209"/>
      <c r="E63" s="1210"/>
      <c r="F63" s="134">
        <v>5346</v>
      </c>
      <c r="G63" s="134">
        <v>5600</v>
      </c>
      <c r="H63" s="135">
        <v>6221</v>
      </c>
    </row>
    <row r="64" spans="2:8" ht="13.2" x14ac:dyDescent="0.2"/>
  </sheetData>
  <sheetProtection algorithmName="SHA-512" hashValue="uOp27pX/rJDNK83X7L0SUoHemGZAvJGo9LKAeY6wULaf+hxqZqn5XrRv1vsjdkSaFHhHfJHqJV9B4Qa1xVw+Fw==" saltValue="QD+M0PhJ8qaDeOgp1lzX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53</v>
      </c>
      <c r="E2" s="147"/>
      <c r="F2" s="148" t="s">
        <v>549</v>
      </c>
      <c r="G2" s="149"/>
      <c r="H2" s="150"/>
    </row>
    <row r="3" spans="1:8" x14ac:dyDescent="0.2">
      <c r="A3" s="146" t="s">
        <v>542</v>
      </c>
      <c r="B3" s="151"/>
      <c r="C3" s="152"/>
      <c r="D3" s="153">
        <v>96293</v>
      </c>
      <c r="E3" s="154"/>
      <c r="F3" s="155">
        <v>47387</v>
      </c>
      <c r="G3" s="156"/>
      <c r="H3" s="157"/>
    </row>
    <row r="4" spans="1:8" x14ac:dyDescent="0.2">
      <c r="A4" s="158"/>
      <c r="B4" s="159"/>
      <c r="C4" s="160"/>
      <c r="D4" s="161">
        <v>67721</v>
      </c>
      <c r="E4" s="162"/>
      <c r="F4" s="163">
        <v>24928</v>
      </c>
      <c r="G4" s="164"/>
      <c r="H4" s="165"/>
    </row>
    <row r="5" spans="1:8" x14ac:dyDescent="0.2">
      <c r="A5" s="146" t="s">
        <v>544</v>
      </c>
      <c r="B5" s="151"/>
      <c r="C5" s="152"/>
      <c r="D5" s="153">
        <v>120984</v>
      </c>
      <c r="E5" s="154"/>
      <c r="F5" s="155">
        <v>51264</v>
      </c>
      <c r="G5" s="156"/>
      <c r="H5" s="157"/>
    </row>
    <row r="6" spans="1:8" x14ac:dyDescent="0.2">
      <c r="A6" s="158"/>
      <c r="B6" s="159"/>
      <c r="C6" s="160"/>
      <c r="D6" s="161">
        <v>46368</v>
      </c>
      <c r="E6" s="162"/>
      <c r="F6" s="163">
        <v>26040</v>
      </c>
      <c r="G6" s="164"/>
      <c r="H6" s="165"/>
    </row>
    <row r="7" spans="1:8" x14ac:dyDescent="0.2">
      <c r="A7" s="146" t="s">
        <v>545</v>
      </c>
      <c r="B7" s="151"/>
      <c r="C7" s="152"/>
      <c r="D7" s="153">
        <v>73744</v>
      </c>
      <c r="E7" s="154"/>
      <c r="F7" s="155">
        <v>52068</v>
      </c>
      <c r="G7" s="156"/>
      <c r="H7" s="157"/>
    </row>
    <row r="8" spans="1:8" x14ac:dyDescent="0.2">
      <c r="A8" s="158"/>
      <c r="B8" s="159"/>
      <c r="C8" s="160"/>
      <c r="D8" s="161">
        <v>48626</v>
      </c>
      <c r="E8" s="162"/>
      <c r="F8" s="163">
        <v>26936</v>
      </c>
      <c r="G8" s="164"/>
      <c r="H8" s="165"/>
    </row>
    <row r="9" spans="1:8" x14ac:dyDescent="0.2">
      <c r="A9" s="146" t="s">
        <v>546</v>
      </c>
      <c r="B9" s="151"/>
      <c r="C9" s="152"/>
      <c r="D9" s="153">
        <v>65678</v>
      </c>
      <c r="E9" s="154"/>
      <c r="F9" s="155">
        <v>47161</v>
      </c>
      <c r="G9" s="156"/>
      <c r="H9" s="157"/>
    </row>
    <row r="10" spans="1:8" x14ac:dyDescent="0.2">
      <c r="A10" s="158"/>
      <c r="B10" s="159"/>
      <c r="C10" s="160"/>
      <c r="D10" s="161">
        <v>40919</v>
      </c>
      <c r="E10" s="162"/>
      <c r="F10" s="163">
        <v>24595</v>
      </c>
      <c r="G10" s="164"/>
      <c r="H10" s="165"/>
    </row>
    <row r="11" spans="1:8" x14ac:dyDescent="0.2">
      <c r="A11" s="146" t="s">
        <v>547</v>
      </c>
      <c r="B11" s="151"/>
      <c r="C11" s="152"/>
      <c r="D11" s="153">
        <v>48003</v>
      </c>
      <c r="E11" s="154"/>
      <c r="F11" s="155">
        <v>43423</v>
      </c>
      <c r="G11" s="156"/>
      <c r="H11" s="157"/>
    </row>
    <row r="12" spans="1:8" x14ac:dyDescent="0.2">
      <c r="A12" s="158"/>
      <c r="B12" s="159"/>
      <c r="C12" s="166"/>
      <c r="D12" s="161">
        <v>33810</v>
      </c>
      <c r="E12" s="162"/>
      <c r="F12" s="163">
        <v>22207</v>
      </c>
      <c r="G12" s="164"/>
      <c r="H12" s="165"/>
    </row>
    <row r="13" spans="1:8" x14ac:dyDescent="0.2">
      <c r="A13" s="146"/>
      <c r="B13" s="151"/>
      <c r="C13" s="167"/>
      <c r="D13" s="168">
        <v>80940</v>
      </c>
      <c r="E13" s="169"/>
      <c r="F13" s="170">
        <v>48261</v>
      </c>
      <c r="G13" s="171"/>
      <c r="H13" s="157"/>
    </row>
    <row r="14" spans="1:8" x14ac:dyDescent="0.2">
      <c r="A14" s="158"/>
      <c r="B14" s="159"/>
      <c r="C14" s="160"/>
      <c r="D14" s="161">
        <v>47489</v>
      </c>
      <c r="E14" s="162"/>
      <c r="F14" s="163">
        <v>24941</v>
      </c>
      <c r="G14" s="164"/>
      <c r="H14" s="165"/>
    </row>
    <row r="17" spans="1:11" x14ac:dyDescent="0.2">
      <c r="A17" s="142" t="s">
        <v>54</v>
      </c>
    </row>
    <row r="18" spans="1:11" x14ac:dyDescent="0.2">
      <c r="A18" s="172"/>
      <c r="B18" s="172" t="str">
        <f>実質収支比率等に係る経年分析!F$46</f>
        <v>H30</v>
      </c>
      <c r="C18" s="172" t="str">
        <f>実質収支比率等に係る経年分析!G$46</f>
        <v>R01</v>
      </c>
      <c r="D18" s="172" t="str">
        <f>実質収支比率等に係る経年分析!H$46</f>
        <v>R02</v>
      </c>
      <c r="E18" s="172" t="str">
        <f>実質収支比率等に係る経年分析!I$46</f>
        <v>R03</v>
      </c>
      <c r="F18" s="172" t="str">
        <f>実質収支比率等に係る経年分析!J$46</f>
        <v>R04</v>
      </c>
    </row>
    <row r="19" spans="1:11" x14ac:dyDescent="0.2">
      <c r="A19" s="172" t="s">
        <v>55</v>
      </c>
      <c r="B19" s="172">
        <f>ROUND(VALUE(SUBSTITUTE(実質収支比率等に係る経年分析!F$48,"▲","-")),2)</f>
        <v>2.72</v>
      </c>
      <c r="C19" s="172">
        <f>ROUND(VALUE(SUBSTITUTE(実質収支比率等に係る経年分析!G$48,"▲","-")),2)</f>
        <v>3.78</v>
      </c>
      <c r="D19" s="172">
        <f>ROUND(VALUE(SUBSTITUTE(実質収支比率等に係る経年分析!H$48,"▲","-")),2)</f>
        <v>5.45</v>
      </c>
      <c r="E19" s="172">
        <f>ROUND(VALUE(SUBSTITUTE(実質収支比率等に係る経年分析!I$48,"▲","-")),2)</f>
        <v>9.25</v>
      </c>
      <c r="F19" s="172">
        <f>ROUND(VALUE(SUBSTITUTE(実質収支比率等に係る経年分析!J$48,"▲","-")),2)</f>
        <v>6.37</v>
      </c>
    </row>
    <row r="20" spans="1:11" x14ac:dyDescent="0.2">
      <c r="A20" s="172" t="s">
        <v>56</v>
      </c>
      <c r="B20" s="172">
        <f>ROUND(VALUE(SUBSTITUTE(実質収支比率等に係る経年分析!F$47,"▲","-")),2)</f>
        <v>28.9</v>
      </c>
      <c r="C20" s="172">
        <f>ROUND(VALUE(SUBSTITUTE(実質収支比率等に係る経年分析!G$47,"▲","-")),2)</f>
        <v>21.02</v>
      </c>
      <c r="D20" s="172">
        <f>ROUND(VALUE(SUBSTITUTE(実質収支比率等に係る経年分析!H$47,"▲","-")),2)</f>
        <v>14.37</v>
      </c>
      <c r="E20" s="172">
        <f>ROUND(VALUE(SUBSTITUTE(実質収支比率等に係る経年分析!I$47,"▲","-")),2)</f>
        <v>23.62</v>
      </c>
      <c r="F20" s="172">
        <f>ROUND(VALUE(SUBSTITUTE(実質収支比率等に係る経年分析!J$47,"▲","-")),2)</f>
        <v>28.49</v>
      </c>
    </row>
    <row r="21" spans="1:11" x14ac:dyDescent="0.2">
      <c r="A21" s="172" t="s">
        <v>57</v>
      </c>
      <c r="B21" s="172">
        <f>IF(ISNUMBER(VALUE(SUBSTITUTE(実質収支比率等に係る経年分析!F$49,"▲","-"))),ROUND(VALUE(SUBSTITUTE(実質収支比率等に係る経年分析!F$49,"▲","-")),2),NA())</f>
        <v>-6.45</v>
      </c>
      <c r="C21" s="172">
        <f>IF(ISNUMBER(VALUE(SUBSTITUTE(実質収支比率等に係る経年分析!G$49,"▲","-"))),ROUND(VALUE(SUBSTITUTE(実質収支比率等に係る経年分析!G$49,"▲","-")),2),NA())</f>
        <v>-6.15</v>
      </c>
      <c r="D21" s="172">
        <f>IF(ISNUMBER(VALUE(SUBSTITUTE(実質収支比率等に係る経年分析!H$49,"▲","-"))),ROUND(VALUE(SUBSTITUTE(実質収支比率等に係る経年分析!H$49,"▲","-")),2),NA())</f>
        <v>-4.66</v>
      </c>
      <c r="E21" s="172">
        <f>IF(ISNUMBER(VALUE(SUBSTITUTE(実質収支比率等に係る経年分析!I$49,"▲","-"))),ROUND(VALUE(SUBSTITUTE(実質収支比率等に係る経年分析!I$49,"▲","-")),2),NA())</f>
        <v>13.69</v>
      </c>
      <c r="F21" s="172">
        <f>IF(ISNUMBER(VALUE(SUBSTITUTE(実質収支比率等に係る経年分析!J$49,"▲","-"))),ROUND(VALUE(SUBSTITUTE(実質収支比率等に係る経年分析!J$49,"▲","-")),2),NA())</f>
        <v>1.64</v>
      </c>
    </row>
    <row r="24" spans="1:11" x14ac:dyDescent="0.2">
      <c r="A24" s="142" t="s">
        <v>58</v>
      </c>
    </row>
    <row r="25" spans="1:11" x14ac:dyDescent="0.2">
      <c r="A25" s="173"/>
      <c r="B25" s="173" t="str">
        <f>連結実質赤字比率に係る赤字・黒字の構成分析!F$33</f>
        <v>H30</v>
      </c>
      <c r="C25" s="173"/>
      <c r="D25" s="173" t="str">
        <f>連結実質赤字比率に係る赤字・黒字の構成分析!G$33</f>
        <v>R01</v>
      </c>
      <c r="E25" s="173"/>
      <c r="F25" s="173" t="str">
        <f>連結実質赤字比率に係る赤字・黒字の構成分析!H$33</f>
        <v>R02</v>
      </c>
      <c r="G25" s="173"/>
      <c r="H25" s="173" t="str">
        <f>連結実質赤字比率に係る赤字・黒字の構成分析!I$33</f>
        <v>R03</v>
      </c>
      <c r="I25" s="173"/>
      <c r="J25" s="173" t="str">
        <f>連結実質赤字比率に係る赤字・黒字の構成分析!J$33</f>
        <v>R04</v>
      </c>
      <c r="K25" s="173"/>
    </row>
    <row r="26" spans="1:11" x14ac:dyDescent="0.2">
      <c r="A26" s="173"/>
      <c r="B26" s="173" t="s">
        <v>59</v>
      </c>
      <c r="C26" s="173" t="s">
        <v>60</v>
      </c>
      <c r="D26" s="173" t="s">
        <v>59</v>
      </c>
      <c r="E26" s="173" t="s">
        <v>60</v>
      </c>
      <c r="F26" s="173" t="s">
        <v>59</v>
      </c>
      <c r="G26" s="173" t="s">
        <v>60</v>
      </c>
      <c r="H26" s="173" t="s">
        <v>59</v>
      </c>
      <c r="I26" s="173" t="s">
        <v>60</v>
      </c>
      <c r="J26" s="173" t="s">
        <v>59</v>
      </c>
      <c r="K26" s="173" t="s">
        <v>60</v>
      </c>
    </row>
    <row r="27" spans="1:11" x14ac:dyDescent="0.2">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0.46</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1.79</v>
      </c>
      <c r="F27" s="173" t="e">
        <f>IF(ROUND(VALUE(SUBSTITUTE(連結実質赤字比率に係る赤字・黒字の構成分析!H$43,"▲", "-")), 2) &lt; 0, ABS(ROUND(VALUE(SUBSTITUTE(連結実質赤字比率に係る赤字・黒字の構成分析!H$43,"▲", "-")), 2)), NA())</f>
        <v>#VALUE!</v>
      </c>
      <c r="G27" s="173" t="e">
        <f>IF(ROUND(VALUE(SUBSTITUTE(連結実質赤字比率に係る赤字・黒字の構成分析!H$43,"▲", "-")), 2) &gt;= 0, ABS(ROUND(VALUE(SUBSTITUTE(連結実質赤字比率に係る赤字・黒字の構成分析!H$43,"▲", "-")), 2)), NA())</f>
        <v>#VALUE!</v>
      </c>
      <c r="H27" s="173" t="e">
        <f>IF(ROUND(VALUE(SUBSTITUTE(連結実質赤字比率に係る赤字・黒字の構成分析!I$43,"▲", "-")), 2) &lt; 0, ABS(ROUND(VALUE(SUBSTITUTE(連結実質赤字比率に係る赤字・黒字の構成分析!I$43,"▲", "-")), 2)), NA())</f>
        <v>#VALUE!</v>
      </c>
      <c r="I27" s="173" t="e">
        <f>IF(ROUND(VALUE(SUBSTITUTE(連結実質赤字比率に係る赤字・黒字の構成分析!I$43,"▲", "-")), 2) &gt;= 0, ABS(ROUND(VALUE(SUBSTITUTE(連結実質赤字比率に係る赤字・黒字の構成分析!I$43,"▲", "-")), 2)), NA())</f>
        <v>#VALUE!</v>
      </c>
      <c r="J27" s="173" t="e">
        <f>IF(ROUND(VALUE(SUBSTITUTE(連結実質赤字比率に係る赤字・黒字の構成分析!J$43,"▲", "-")), 2) &lt; 0, ABS(ROUND(VALUE(SUBSTITUTE(連結実質赤字比率に係る赤字・黒字の構成分析!J$43,"▲", "-")), 2)), NA())</f>
        <v>#VALUE!</v>
      </c>
      <c r="K27" s="173" t="e">
        <f>IF(ROUND(VALUE(SUBSTITUTE(連結実質赤字比率に係る赤字・黒字の構成分析!J$43,"▲", "-")), 2) &gt;= 0, ABS(ROUND(VALUE(SUBSTITUTE(連結実質赤字比率に係る赤字・黒字の構成分析!J$43,"▲", "-")), 2)), NA())</f>
        <v>#VALUE!</v>
      </c>
    </row>
    <row r="28" spans="1:11" x14ac:dyDescent="0.2">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2">
      <c r="A29" s="173" t="e">
        <f>IF(連結実質赤字比率に係る赤字・黒字の構成分析!C$41="",NA(),連結実質赤字比率に係る赤字・黒字の構成分析!C$41)</f>
        <v>#N/A</v>
      </c>
      <c r="B29" s="173" t="e">
        <f>IF(ROUND(VALUE(SUBSTITUTE(連結実質赤字比率に係る赤字・黒字の構成分析!F$41,"▲", "-")), 2) &lt; 0, ABS(ROUND(VALUE(SUBSTITUTE(連結実質赤字比率に係る赤字・黒字の構成分析!F$41,"▲", "-")), 2)), NA())</f>
        <v>#VALUE!</v>
      </c>
      <c r="C29" s="173" t="e">
        <f>IF(ROUND(VALUE(SUBSTITUTE(連結実質赤字比率に係る赤字・黒字の構成分析!F$41,"▲", "-")), 2) &gt;= 0, ABS(ROUND(VALUE(SUBSTITUTE(連結実質赤字比率に係る赤字・黒字の構成分析!F$41,"▲", "-")), 2)), NA())</f>
        <v>#VALUE!</v>
      </c>
      <c r="D29" s="173" t="e">
        <f>IF(ROUND(VALUE(SUBSTITUTE(連結実質赤字比率に係る赤字・黒字の構成分析!G$41,"▲", "-")), 2) &lt; 0, ABS(ROUND(VALUE(SUBSTITUTE(連結実質赤字比率に係る赤字・黒字の構成分析!G$41,"▲", "-")), 2)), NA())</f>
        <v>#VALUE!</v>
      </c>
      <c r="E29" s="173" t="e">
        <f>IF(ROUND(VALUE(SUBSTITUTE(連結実質赤字比率に係る赤字・黒字の構成分析!G$41,"▲", "-")), 2) &gt;= 0, ABS(ROUND(VALUE(SUBSTITUTE(連結実質赤字比率に係る赤字・黒字の構成分析!G$41,"▲", "-")), 2)), NA())</f>
        <v>#VALUE!</v>
      </c>
      <c r="F29" s="173" t="e">
        <f>IF(ROUND(VALUE(SUBSTITUTE(連結実質赤字比率に係る赤字・黒字の構成分析!H$41,"▲", "-")), 2) &lt; 0, ABS(ROUND(VALUE(SUBSTITUTE(連結実質赤字比率に係る赤字・黒字の構成分析!H$41,"▲", "-")), 2)), NA())</f>
        <v>#VALUE!</v>
      </c>
      <c r="G29" s="173" t="e">
        <f>IF(ROUND(VALUE(SUBSTITUTE(連結実質赤字比率に係る赤字・黒字の構成分析!H$41,"▲", "-")), 2) &gt;= 0, ABS(ROUND(VALUE(SUBSTITUTE(連結実質赤字比率に係る赤字・黒字の構成分析!H$41,"▲", "-")), 2)), NA())</f>
        <v>#VALUE!</v>
      </c>
      <c r="H29" s="173" t="e">
        <f>IF(ROUND(VALUE(SUBSTITUTE(連結実質赤字比率に係る赤字・黒字の構成分析!I$41,"▲", "-")), 2) &lt; 0, ABS(ROUND(VALUE(SUBSTITUTE(連結実質赤字比率に係る赤字・黒字の構成分析!I$41,"▲", "-")), 2)), NA())</f>
        <v>#VALUE!</v>
      </c>
      <c r="I29" s="173" t="e">
        <f>IF(ROUND(VALUE(SUBSTITUTE(連結実質赤字比率に係る赤字・黒字の構成分析!I$41,"▲", "-")), 2) &gt;= 0, ABS(ROUND(VALUE(SUBSTITUTE(連結実質赤字比率に係る赤字・黒字の構成分析!I$41,"▲", "-")), 2)), NA())</f>
        <v>#VALUE!</v>
      </c>
      <c r="J29" s="173" t="e">
        <f>IF(ROUND(VALUE(SUBSTITUTE(連結実質赤字比率に係る赤字・黒字の構成分析!J$41,"▲", "-")), 2) &lt; 0, ABS(ROUND(VALUE(SUBSTITUTE(連結実質赤字比率に係る赤字・黒字の構成分析!J$41,"▲", "-")), 2)), NA())</f>
        <v>#VALUE!</v>
      </c>
      <c r="K29" s="173" t="e">
        <f>IF(ROUND(VALUE(SUBSTITUTE(連結実質赤字比率に係る赤字・黒字の構成分析!J$41,"▲", "-")), 2) &gt;= 0, ABS(ROUND(VALUE(SUBSTITUTE(連結実質赤字比率に係る赤字・黒字の構成分析!J$41,"▲", "-")), 2)), NA())</f>
        <v>#VALUE!</v>
      </c>
    </row>
    <row r="30" spans="1:11" x14ac:dyDescent="0.2">
      <c r="A30" s="173" t="e">
        <f>IF(連結実質赤字比率に係る赤字・黒字の構成分析!C$40="",NA(),連結実質赤字比率に係る赤字・黒字の構成分析!C$40)</f>
        <v>#N/A</v>
      </c>
      <c r="B30" s="173" t="e">
        <f>IF(ROUND(VALUE(SUBSTITUTE(連結実質赤字比率に係る赤字・黒字の構成分析!F$40,"▲", "-")), 2) &lt; 0, ABS(ROUND(VALUE(SUBSTITUTE(連結実質赤字比率に係る赤字・黒字の構成分析!F$40,"▲", "-")), 2)), NA())</f>
        <v>#VALUE!</v>
      </c>
      <c r="C30" s="173" t="e">
        <f>IF(ROUND(VALUE(SUBSTITUTE(連結実質赤字比率に係る赤字・黒字の構成分析!F$40,"▲", "-")), 2) &gt;= 0, ABS(ROUND(VALUE(SUBSTITUTE(連結実質赤字比率に係る赤字・黒字の構成分析!F$40,"▲", "-")), 2)), NA())</f>
        <v>#VALUE!</v>
      </c>
      <c r="D30" s="173" t="e">
        <f>IF(ROUND(VALUE(SUBSTITUTE(連結実質赤字比率に係る赤字・黒字の構成分析!G$40,"▲", "-")), 2) &lt; 0, ABS(ROUND(VALUE(SUBSTITUTE(連結実質赤字比率に係る赤字・黒字の構成分析!G$40,"▲", "-")), 2)), NA())</f>
        <v>#VALUE!</v>
      </c>
      <c r="E30" s="173" t="e">
        <f>IF(ROUND(VALUE(SUBSTITUTE(連結実質赤字比率に係る赤字・黒字の構成分析!G$40,"▲", "-")), 2) &gt;= 0, ABS(ROUND(VALUE(SUBSTITUTE(連結実質赤字比率に係る赤字・黒字の構成分析!G$40,"▲", "-")), 2)), NA())</f>
        <v>#VALUE!</v>
      </c>
      <c r="F30" s="173" t="e">
        <f>IF(ROUND(VALUE(SUBSTITUTE(連結実質赤字比率に係る赤字・黒字の構成分析!H$40,"▲", "-")), 2) &lt; 0, ABS(ROUND(VALUE(SUBSTITUTE(連結実質赤字比率に係る赤字・黒字の構成分析!H$40,"▲", "-")), 2)), NA())</f>
        <v>#VALUE!</v>
      </c>
      <c r="G30" s="173" t="e">
        <f>IF(ROUND(VALUE(SUBSTITUTE(連結実質赤字比率に係る赤字・黒字の構成分析!H$40,"▲", "-")), 2) &gt;= 0, ABS(ROUND(VALUE(SUBSTITUTE(連結実質赤字比率に係る赤字・黒字の構成分析!H$40,"▲", "-")), 2)), NA())</f>
        <v>#VALUE!</v>
      </c>
      <c r="H30" s="173" t="e">
        <f>IF(ROUND(VALUE(SUBSTITUTE(連結実質赤字比率に係る赤字・黒字の構成分析!I$40,"▲", "-")), 2) &lt; 0, ABS(ROUND(VALUE(SUBSTITUTE(連結実質赤字比率に係る赤字・黒字の構成分析!I$40,"▲", "-")), 2)), NA())</f>
        <v>#VALUE!</v>
      </c>
      <c r="I30" s="173" t="e">
        <f>IF(ROUND(VALUE(SUBSTITUTE(連結実質赤字比率に係る赤字・黒字の構成分析!I$40,"▲", "-")), 2) &gt;= 0, ABS(ROUND(VALUE(SUBSTITUTE(連結実質赤字比率に係る赤字・黒字の構成分析!I$40,"▲", "-")), 2)), NA())</f>
        <v>#VALUE!</v>
      </c>
      <c r="J30" s="173" t="e">
        <f>IF(ROUND(VALUE(SUBSTITUTE(連結実質赤字比率に係る赤字・黒字の構成分析!J$40,"▲", "-")), 2) &lt; 0, ABS(ROUND(VALUE(SUBSTITUTE(連結実質赤字比率に係る赤字・黒字の構成分析!J$40,"▲", "-")), 2)), NA())</f>
        <v>#VALUE!</v>
      </c>
      <c r="K30" s="173" t="e">
        <f>IF(ROUND(VALUE(SUBSTITUTE(連結実質赤字比率に係る赤字・黒字の構成分析!J$40,"▲", "-")), 2) &gt;= 0, ABS(ROUND(VALUE(SUBSTITUTE(連結実質赤字比率に係る赤字・黒字の構成分析!J$40,"▲", "-")), 2)), NA())</f>
        <v>#VALUE!</v>
      </c>
    </row>
    <row r="31" spans="1:11" x14ac:dyDescent="0.2">
      <c r="A31" s="173" t="str">
        <f>IF(連結実質赤字比率に係る赤字・黒字の構成分析!C$39="",NA(),連結実質赤字比率に係る赤字・黒字の構成分析!C$39)</f>
        <v>瑞穂町国民健康保険特別会計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0.22</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0.59</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0.41</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0.49</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0.09</v>
      </c>
    </row>
    <row r="32" spans="1:11" x14ac:dyDescent="0.2">
      <c r="A32" s="173" t="str">
        <f>IF(連結実質赤字比率に係る赤字・黒字の構成分析!C$38="",NA(),連結実質赤字比率に係る赤字・黒字の構成分析!C$38)</f>
        <v>瑞穂町介護保険特別会計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0.56999999999999995</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0.06</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0.84</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0.11</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0.13</v>
      </c>
    </row>
    <row r="33" spans="1:16" x14ac:dyDescent="0.2">
      <c r="A33" s="173" t="str">
        <f>IF(連結実質赤字比率に係る赤字・黒字の構成分析!C$37="",NA(),連結実質赤字比率に係る赤字・黒字の構成分析!C$37)</f>
        <v>瑞穂町後期高齢者医療特別会計</v>
      </c>
      <c r="B33" s="173" t="e">
        <f>IF(ROUND(VALUE(SUBSTITUTE(連結実質赤字比率に係る赤字・黒字の構成分析!F$37,"▲", "-")), 2) &lt; 0, ABS(ROUND(VALUE(SUBSTITUTE(連結実質赤字比率に係る赤字・黒字の構成分析!F$37,"▲", "-")), 2)), NA())</f>
        <v>#N/A</v>
      </c>
      <c r="C33" s="173">
        <f>IF(ROUND(VALUE(SUBSTITUTE(連結実質赤字比率に係る赤字・黒字の構成分析!F$37,"▲", "-")), 2) &gt;= 0, ABS(ROUND(VALUE(SUBSTITUTE(連結実質赤字比率に係る赤字・黒字の構成分析!F$37,"▲", "-")), 2)), NA())</f>
        <v>0.12</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0.11</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0.09</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0.11</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0.14000000000000001</v>
      </c>
    </row>
    <row r="34" spans="1:16" x14ac:dyDescent="0.2">
      <c r="A34" s="173" t="str">
        <f>IF(連結実質赤字比率に係る赤字・黒字の構成分析!C$36="",NA(),連結実質赤字比率に係る赤字・黒字の構成分析!C$36)</f>
        <v>福生都市計画瑞穂町箱根ケ崎駅西土地区画整理事業特別会計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0.22</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0.88</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0</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0.48</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0.35</v>
      </c>
    </row>
    <row r="35" spans="1:16" x14ac:dyDescent="0.2">
      <c r="A35" s="173" t="str">
        <f>IF(連結実質赤字比率に係る赤字・黒字の構成分析!C$35="",NA(),連結実質赤字比率に係る赤字・黒字の構成分析!C$35)</f>
        <v>瑞穂町下水道事業会計</v>
      </c>
      <c r="B35" s="173" t="e">
        <f>IF(ROUND(VALUE(SUBSTITUTE(連結実質赤字比率に係る赤字・黒字の構成分析!F$35,"▲", "-")), 2) &lt; 0, ABS(ROUND(VALUE(SUBSTITUTE(連結実質赤字比率に係る赤字・黒字の構成分析!F$35,"▲", "-")), 2)), NA())</f>
        <v>#VALUE!</v>
      </c>
      <c r="C35" s="173" t="e">
        <f>IF(ROUND(VALUE(SUBSTITUTE(連結実質赤字比率に係る赤字・黒字の構成分析!F$35,"▲", "-")), 2) &gt;= 0, ABS(ROUND(VALUE(SUBSTITUTE(連結実質赤字比率に係る赤字・黒字の構成分析!F$35,"▲", "-")), 2)), NA())</f>
        <v>#VALUE!</v>
      </c>
      <c r="D35" s="173" t="e">
        <f>IF(ROUND(VALUE(SUBSTITUTE(連結実質赤字比率に係る赤字・黒字の構成分析!G$35,"▲", "-")), 2) &lt; 0, ABS(ROUND(VALUE(SUBSTITUTE(連結実質赤字比率に係る赤字・黒字の構成分析!G$35,"▲", "-")), 2)), NA())</f>
        <v>#VALUE!</v>
      </c>
      <c r="E35" s="173" t="e">
        <f>IF(ROUND(VALUE(SUBSTITUTE(連結実質赤字比率に係る赤字・黒字の構成分析!G$35,"▲", "-")), 2) &gt;= 0, ABS(ROUND(VALUE(SUBSTITUTE(連結実質赤字比率に係る赤字・黒字の構成分析!G$35,"▲", "-")), 2)), NA())</f>
        <v>#VALUE!</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1.37</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2.4300000000000002</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3.28</v>
      </c>
    </row>
    <row r="36" spans="1:16" x14ac:dyDescent="0.2">
      <c r="A36" s="173" t="str">
        <f>IF(連結実質赤字比率に係る赤字・黒字の構成分析!C$34="",NA(),連結実質赤字比率に係る赤字・黒字の構成分析!C$34)</f>
        <v>一般会計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2.48</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2.89</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5.45</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8.76</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6</v>
      </c>
    </row>
    <row r="39" spans="1:16" x14ac:dyDescent="0.2">
      <c r="A39" s="142" t="s">
        <v>61</v>
      </c>
    </row>
    <row r="40" spans="1:16" x14ac:dyDescent="0.2">
      <c r="A40" s="174"/>
      <c r="B40" s="174" t="str">
        <f>'実質公債費比率（分子）の構造'!K$44</f>
        <v>H30</v>
      </c>
      <c r="C40" s="174"/>
      <c r="D40" s="174"/>
      <c r="E40" s="174" t="str">
        <f>'実質公債費比率（分子）の構造'!L$44</f>
        <v>R01</v>
      </c>
      <c r="F40" s="174"/>
      <c r="G40" s="174"/>
      <c r="H40" s="174" t="str">
        <f>'実質公債費比率（分子）の構造'!M$44</f>
        <v>R02</v>
      </c>
      <c r="I40" s="174"/>
      <c r="J40" s="174"/>
      <c r="K40" s="174" t="str">
        <f>'実質公債費比率（分子）の構造'!N$44</f>
        <v>R03</v>
      </c>
      <c r="L40" s="174"/>
      <c r="M40" s="174"/>
      <c r="N40" s="174" t="str">
        <f>'実質公債費比率（分子）の構造'!O$44</f>
        <v>R04</v>
      </c>
      <c r="O40" s="174"/>
      <c r="P40" s="174"/>
    </row>
    <row r="41" spans="1:16" x14ac:dyDescent="0.2">
      <c r="A41" s="174"/>
      <c r="B41" s="174" t="s">
        <v>62</v>
      </c>
      <c r="C41" s="174"/>
      <c r="D41" s="174" t="s">
        <v>63</v>
      </c>
      <c r="E41" s="174" t="s">
        <v>62</v>
      </c>
      <c r="F41" s="174"/>
      <c r="G41" s="174" t="s">
        <v>63</v>
      </c>
      <c r="H41" s="174" t="s">
        <v>62</v>
      </c>
      <c r="I41" s="174"/>
      <c r="J41" s="174" t="s">
        <v>63</v>
      </c>
      <c r="K41" s="174" t="s">
        <v>62</v>
      </c>
      <c r="L41" s="174"/>
      <c r="M41" s="174" t="s">
        <v>63</v>
      </c>
      <c r="N41" s="174" t="s">
        <v>62</v>
      </c>
      <c r="O41" s="174"/>
      <c r="P41" s="174" t="s">
        <v>63</v>
      </c>
    </row>
    <row r="42" spans="1:16" x14ac:dyDescent="0.2">
      <c r="A42" s="174" t="s">
        <v>64</v>
      </c>
      <c r="B42" s="174"/>
      <c r="C42" s="174"/>
      <c r="D42" s="174">
        <f>'実質公債費比率（分子）の構造'!K$52</f>
        <v>747</v>
      </c>
      <c r="E42" s="174"/>
      <c r="F42" s="174"/>
      <c r="G42" s="174">
        <f>'実質公債費比率（分子）の構造'!L$52</f>
        <v>796</v>
      </c>
      <c r="H42" s="174"/>
      <c r="I42" s="174"/>
      <c r="J42" s="174">
        <f>'実質公債費比率（分子）の構造'!M$52</f>
        <v>687</v>
      </c>
      <c r="K42" s="174"/>
      <c r="L42" s="174"/>
      <c r="M42" s="174">
        <f>'実質公債費比率（分子）の構造'!N$52</f>
        <v>704</v>
      </c>
      <c r="N42" s="174"/>
      <c r="O42" s="174"/>
      <c r="P42" s="174">
        <f>'実質公債費比率（分子）の構造'!O$52</f>
        <v>787</v>
      </c>
    </row>
    <row r="43" spans="1:16" x14ac:dyDescent="0.2">
      <c r="A43" s="174" t="s">
        <v>65</v>
      </c>
      <c r="B43" s="174" t="str">
        <f>'実質公債費比率（分子）の構造'!K$51</f>
        <v>-</v>
      </c>
      <c r="C43" s="174"/>
      <c r="D43" s="174"/>
      <c r="E43" s="174" t="str">
        <f>'実質公債費比率（分子）の構造'!L$51</f>
        <v>-</v>
      </c>
      <c r="F43" s="174"/>
      <c r="G43" s="174"/>
      <c r="H43" s="174" t="str">
        <f>'実質公債費比率（分子）の構造'!M$51</f>
        <v>-</v>
      </c>
      <c r="I43" s="174"/>
      <c r="J43" s="174"/>
      <c r="K43" s="174" t="str">
        <f>'実質公債費比率（分子）の構造'!N$51</f>
        <v>-</v>
      </c>
      <c r="L43" s="174"/>
      <c r="M43" s="174"/>
      <c r="N43" s="174" t="str">
        <f>'実質公債費比率（分子）の構造'!O$51</f>
        <v>-</v>
      </c>
      <c r="O43" s="174"/>
      <c r="P43" s="174"/>
    </row>
    <row r="44" spans="1:16" x14ac:dyDescent="0.2">
      <c r="A44" s="174" t="s">
        <v>66</v>
      </c>
      <c r="B44" s="174">
        <f>'実質公債費比率（分子）の構造'!K$50</f>
        <v>1</v>
      </c>
      <c r="C44" s="174"/>
      <c r="D44" s="174"/>
      <c r="E44" s="174">
        <f>'実質公債費比率（分子）の構造'!L$50</f>
        <v>1</v>
      </c>
      <c r="F44" s="174"/>
      <c r="G44" s="174"/>
      <c r="H44" s="174">
        <f>'実質公債費比率（分子）の構造'!M$50</f>
        <v>1</v>
      </c>
      <c r="I44" s="174"/>
      <c r="J44" s="174"/>
      <c r="K44" s="174">
        <f>'実質公債費比率（分子）の構造'!N$50</f>
        <v>1</v>
      </c>
      <c r="L44" s="174"/>
      <c r="M44" s="174"/>
      <c r="N44" s="174">
        <f>'実質公債費比率（分子）の構造'!O$50</f>
        <v>2</v>
      </c>
      <c r="O44" s="174"/>
      <c r="P44" s="174"/>
    </row>
    <row r="45" spans="1:16" x14ac:dyDescent="0.2">
      <c r="A45" s="174" t="s">
        <v>67</v>
      </c>
      <c r="B45" s="174">
        <f>'実質公債費比率（分子）の構造'!K$49</f>
        <v>130</v>
      </c>
      <c r="C45" s="174"/>
      <c r="D45" s="174"/>
      <c r="E45" s="174">
        <f>'実質公債費比率（分子）の構造'!L$49</f>
        <v>137</v>
      </c>
      <c r="F45" s="174"/>
      <c r="G45" s="174"/>
      <c r="H45" s="174">
        <f>'実質公債費比率（分子）の構造'!M$49</f>
        <v>139</v>
      </c>
      <c r="I45" s="174"/>
      <c r="J45" s="174"/>
      <c r="K45" s="174">
        <f>'実質公債費比率（分子）の構造'!N$49</f>
        <v>121</v>
      </c>
      <c r="L45" s="174"/>
      <c r="M45" s="174"/>
      <c r="N45" s="174">
        <f>'実質公債費比率（分子）の構造'!O$49</f>
        <v>125</v>
      </c>
      <c r="O45" s="174"/>
      <c r="P45" s="174"/>
    </row>
    <row r="46" spans="1:16" x14ac:dyDescent="0.2">
      <c r="A46" s="174" t="s">
        <v>68</v>
      </c>
      <c r="B46" s="174">
        <f>'実質公債費比率（分子）の構造'!K$48</f>
        <v>168</v>
      </c>
      <c r="C46" s="174"/>
      <c r="D46" s="174"/>
      <c r="E46" s="174">
        <f>'実質公債費比率（分子）の構造'!L$48</f>
        <v>168</v>
      </c>
      <c r="F46" s="174"/>
      <c r="G46" s="174"/>
      <c r="H46" s="174">
        <f>'実質公債費比率（分子）の構造'!M$48</f>
        <v>95</v>
      </c>
      <c r="I46" s="174"/>
      <c r="J46" s="174"/>
      <c r="K46" s="174">
        <f>'実質公債費比率（分子）の構造'!N$48</f>
        <v>99</v>
      </c>
      <c r="L46" s="174"/>
      <c r="M46" s="174"/>
      <c r="N46" s="174">
        <f>'実質公債費比率（分子）の構造'!O$48</f>
        <v>91</v>
      </c>
      <c r="O46" s="174"/>
      <c r="P46" s="174"/>
    </row>
    <row r="47" spans="1:16" x14ac:dyDescent="0.2">
      <c r="A47" s="174" t="s">
        <v>69</v>
      </c>
      <c r="B47" s="174" t="str">
        <f>'実質公債費比率（分子）の構造'!K$47</f>
        <v>-</v>
      </c>
      <c r="C47" s="174"/>
      <c r="D47" s="174"/>
      <c r="E47" s="174" t="str">
        <f>'実質公債費比率（分子）の構造'!L$47</f>
        <v>-</v>
      </c>
      <c r="F47" s="174"/>
      <c r="G47" s="174"/>
      <c r="H47" s="174" t="str">
        <f>'実質公債費比率（分子）の構造'!M$47</f>
        <v>-</v>
      </c>
      <c r="I47" s="174"/>
      <c r="J47" s="174"/>
      <c r="K47" s="174" t="str">
        <f>'実質公債費比率（分子）の構造'!N$47</f>
        <v>-</v>
      </c>
      <c r="L47" s="174"/>
      <c r="M47" s="174"/>
      <c r="N47" s="174" t="str">
        <f>'実質公債費比率（分子）の構造'!O$47</f>
        <v>-</v>
      </c>
      <c r="O47" s="174"/>
      <c r="P47" s="174"/>
    </row>
    <row r="48" spans="1:16" x14ac:dyDescent="0.2">
      <c r="A48" s="174" t="s">
        <v>70</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2">
      <c r="A49" s="174" t="s">
        <v>71</v>
      </c>
      <c r="B49" s="174">
        <f>'実質公債費比率（分子）の構造'!K$45</f>
        <v>501</v>
      </c>
      <c r="C49" s="174"/>
      <c r="D49" s="174"/>
      <c r="E49" s="174">
        <f>'実質公債費比率（分子）の構造'!L$45</f>
        <v>498</v>
      </c>
      <c r="F49" s="174"/>
      <c r="G49" s="174"/>
      <c r="H49" s="174">
        <f>'実質公債費比率（分子）の構造'!M$45</f>
        <v>516</v>
      </c>
      <c r="I49" s="174"/>
      <c r="J49" s="174"/>
      <c r="K49" s="174">
        <f>'実質公債費比率（分子）の構造'!N$45</f>
        <v>550</v>
      </c>
      <c r="L49" s="174"/>
      <c r="M49" s="174"/>
      <c r="N49" s="174">
        <f>'実質公債費比率（分子）の構造'!O$45</f>
        <v>605</v>
      </c>
      <c r="O49" s="174"/>
      <c r="P49" s="174"/>
    </row>
    <row r="50" spans="1:16" x14ac:dyDescent="0.2">
      <c r="A50" s="174" t="s">
        <v>72</v>
      </c>
      <c r="B50" s="174" t="e">
        <f>NA()</f>
        <v>#N/A</v>
      </c>
      <c r="C50" s="174">
        <f>IF(ISNUMBER('実質公債費比率（分子）の構造'!K$53),'実質公債費比率（分子）の構造'!K$53,NA())</f>
        <v>53</v>
      </c>
      <c r="D50" s="174" t="e">
        <f>NA()</f>
        <v>#N/A</v>
      </c>
      <c r="E50" s="174" t="e">
        <f>NA()</f>
        <v>#N/A</v>
      </c>
      <c r="F50" s="174">
        <f>IF(ISNUMBER('実質公債費比率（分子）の構造'!L$53),'実質公債費比率（分子）の構造'!L$53,NA())</f>
        <v>8</v>
      </c>
      <c r="G50" s="174" t="e">
        <f>NA()</f>
        <v>#N/A</v>
      </c>
      <c r="H50" s="174" t="e">
        <f>NA()</f>
        <v>#N/A</v>
      </c>
      <c r="I50" s="174">
        <f>IF(ISNUMBER('実質公債費比率（分子）の構造'!M$53),'実質公債費比率（分子）の構造'!M$53,NA())</f>
        <v>64</v>
      </c>
      <c r="J50" s="174" t="e">
        <f>NA()</f>
        <v>#N/A</v>
      </c>
      <c r="K50" s="174" t="e">
        <f>NA()</f>
        <v>#N/A</v>
      </c>
      <c r="L50" s="174">
        <f>IF(ISNUMBER('実質公債費比率（分子）の構造'!N$53),'実質公債費比率（分子）の構造'!N$53,NA())</f>
        <v>67</v>
      </c>
      <c r="M50" s="174" t="e">
        <f>NA()</f>
        <v>#N/A</v>
      </c>
      <c r="N50" s="174" t="e">
        <f>NA()</f>
        <v>#N/A</v>
      </c>
      <c r="O50" s="174">
        <f>IF(ISNUMBER('実質公債費比率（分子）の構造'!O$53),'実質公債費比率（分子）の構造'!O$53,NA())</f>
        <v>36</v>
      </c>
      <c r="P50" s="174" t="e">
        <f>NA()</f>
        <v>#N/A</v>
      </c>
    </row>
    <row r="53" spans="1:16" x14ac:dyDescent="0.2">
      <c r="A53" s="142" t="s">
        <v>73</v>
      </c>
    </row>
    <row r="54" spans="1:16" x14ac:dyDescent="0.2">
      <c r="A54" s="173"/>
      <c r="B54" s="173" t="str">
        <f>'将来負担比率（分子）の構造'!I$40</f>
        <v>H30</v>
      </c>
      <c r="C54" s="173"/>
      <c r="D54" s="173"/>
      <c r="E54" s="173" t="str">
        <f>'将来負担比率（分子）の構造'!J$40</f>
        <v>R01</v>
      </c>
      <c r="F54" s="173"/>
      <c r="G54" s="173"/>
      <c r="H54" s="173" t="str">
        <f>'将来負担比率（分子）の構造'!K$40</f>
        <v>R02</v>
      </c>
      <c r="I54" s="173"/>
      <c r="J54" s="173"/>
      <c r="K54" s="173" t="str">
        <f>'将来負担比率（分子）の構造'!L$40</f>
        <v>R03</v>
      </c>
      <c r="L54" s="173"/>
      <c r="M54" s="173"/>
      <c r="N54" s="173" t="str">
        <f>'将来負担比率（分子）の構造'!M$40</f>
        <v>R04</v>
      </c>
      <c r="O54" s="173"/>
      <c r="P54" s="173"/>
    </row>
    <row r="55" spans="1:16" x14ac:dyDescent="0.2">
      <c r="A55" s="173"/>
      <c r="B55" s="173" t="s">
        <v>74</v>
      </c>
      <c r="C55" s="173"/>
      <c r="D55" s="173" t="s">
        <v>75</v>
      </c>
      <c r="E55" s="173" t="s">
        <v>74</v>
      </c>
      <c r="F55" s="173"/>
      <c r="G55" s="173" t="s">
        <v>75</v>
      </c>
      <c r="H55" s="173" t="s">
        <v>74</v>
      </c>
      <c r="I55" s="173"/>
      <c r="J55" s="173" t="s">
        <v>75</v>
      </c>
      <c r="K55" s="173" t="s">
        <v>74</v>
      </c>
      <c r="L55" s="173"/>
      <c r="M55" s="173" t="s">
        <v>75</v>
      </c>
      <c r="N55" s="173" t="s">
        <v>74</v>
      </c>
      <c r="O55" s="173"/>
      <c r="P55" s="173" t="s">
        <v>75</v>
      </c>
    </row>
    <row r="56" spans="1:16" x14ac:dyDescent="0.2">
      <c r="A56" s="173" t="s">
        <v>44</v>
      </c>
      <c r="B56" s="173"/>
      <c r="C56" s="173"/>
      <c r="D56" s="173">
        <f>'将来負担比率（分子）の構造'!I$52</f>
        <v>4277</v>
      </c>
      <c r="E56" s="173"/>
      <c r="F56" s="173"/>
      <c r="G56" s="173">
        <f>'将来負担比率（分子）の構造'!J$52</f>
        <v>3910</v>
      </c>
      <c r="H56" s="173"/>
      <c r="I56" s="173"/>
      <c r="J56" s="173">
        <f>'将来負担比率（分子）の構造'!K$52</f>
        <v>3543</v>
      </c>
      <c r="K56" s="173"/>
      <c r="L56" s="173"/>
      <c r="M56" s="173">
        <f>'将来負担比率（分子）の構造'!L$52</f>
        <v>3333</v>
      </c>
      <c r="N56" s="173"/>
      <c r="O56" s="173"/>
      <c r="P56" s="173">
        <f>'将来負担比率（分子）の構造'!M$52</f>
        <v>2992</v>
      </c>
    </row>
    <row r="57" spans="1:16" x14ac:dyDescent="0.2">
      <c r="A57" s="173" t="s">
        <v>43</v>
      </c>
      <c r="B57" s="173"/>
      <c r="C57" s="173"/>
      <c r="D57" s="173">
        <f>'将来負担比率（分子）の構造'!I$51</f>
        <v>3598</v>
      </c>
      <c r="E57" s="173"/>
      <c r="F57" s="173"/>
      <c r="G57" s="173">
        <f>'将来負担比率（分子）の構造'!J$51</f>
        <v>4049</v>
      </c>
      <c r="H57" s="173"/>
      <c r="I57" s="173"/>
      <c r="J57" s="173">
        <f>'将来負担比率（分子）の構造'!K$51</f>
        <v>3956</v>
      </c>
      <c r="K57" s="173"/>
      <c r="L57" s="173"/>
      <c r="M57" s="173">
        <f>'将来負担比率（分子）の構造'!L$51</f>
        <v>4322</v>
      </c>
      <c r="N57" s="173"/>
      <c r="O57" s="173"/>
      <c r="P57" s="173">
        <f>'将来負担比率（分子）の構造'!M$51</f>
        <v>4344</v>
      </c>
    </row>
    <row r="58" spans="1:16" x14ac:dyDescent="0.2">
      <c r="A58" s="173" t="s">
        <v>42</v>
      </c>
      <c r="B58" s="173"/>
      <c r="C58" s="173"/>
      <c r="D58" s="173">
        <f>'将来負担比率（分子）の構造'!I$50</f>
        <v>6659</v>
      </c>
      <c r="E58" s="173"/>
      <c r="F58" s="173"/>
      <c r="G58" s="173">
        <f>'将来負担比率（分子）の構造'!J$50</f>
        <v>5390</v>
      </c>
      <c r="H58" s="173"/>
      <c r="I58" s="173"/>
      <c r="J58" s="173">
        <f>'将来負担比率（分子）の構造'!K$50</f>
        <v>5018</v>
      </c>
      <c r="K58" s="173"/>
      <c r="L58" s="173"/>
      <c r="M58" s="173">
        <f>'将来負担比率（分子）の構造'!L$50</f>
        <v>5790</v>
      </c>
      <c r="N58" s="173"/>
      <c r="O58" s="173"/>
      <c r="P58" s="173">
        <f>'将来負担比率（分子）の構造'!M$50</f>
        <v>6215</v>
      </c>
    </row>
    <row r="59" spans="1:16" x14ac:dyDescent="0.2">
      <c r="A59" s="173" t="s">
        <v>40</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2">
      <c r="A60" s="173" t="s">
        <v>39</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2">
      <c r="A61" s="173" t="s">
        <v>37</v>
      </c>
      <c r="B61" s="173" t="str">
        <f>'将来負担比率（分子）の構造'!I$46</f>
        <v>-</v>
      </c>
      <c r="C61" s="173"/>
      <c r="D61" s="173"/>
      <c r="E61" s="173" t="str">
        <f>'将来負担比率（分子）の構造'!J$46</f>
        <v>-</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2">
      <c r="A62" s="173" t="s">
        <v>36</v>
      </c>
      <c r="B62" s="173">
        <f>'将来負担比率（分子）の構造'!I$45</f>
        <v>1512</v>
      </c>
      <c r="C62" s="173"/>
      <c r="D62" s="173"/>
      <c r="E62" s="173">
        <f>'将来負担比率（分子）の構造'!J$45</f>
        <v>1496</v>
      </c>
      <c r="F62" s="173"/>
      <c r="G62" s="173"/>
      <c r="H62" s="173">
        <f>'将来負担比率（分子）の構造'!K$45</f>
        <v>1463</v>
      </c>
      <c r="I62" s="173"/>
      <c r="J62" s="173"/>
      <c r="K62" s="173">
        <f>'将来負担比率（分子）の構造'!L$45</f>
        <v>1552</v>
      </c>
      <c r="L62" s="173"/>
      <c r="M62" s="173"/>
      <c r="N62" s="173">
        <f>'将来負担比率（分子）の構造'!M$45</f>
        <v>1397</v>
      </c>
      <c r="O62" s="173"/>
      <c r="P62" s="173"/>
    </row>
    <row r="63" spans="1:16" x14ac:dyDescent="0.2">
      <c r="A63" s="173" t="s">
        <v>35</v>
      </c>
      <c r="B63" s="173">
        <f>'将来負担比率（分子）の構造'!I$44</f>
        <v>1165</v>
      </c>
      <c r="C63" s="173"/>
      <c r="D63" s="173"/>
      <c r="E63" s="173">
        <f>'将来負担比率（分子）の構造'!J$44</f>
        <v>1009</v>
      </c>
      <c r="F63" s="173"/>
      <c r="G63" s="173"/>
      <c r="H63" s="173">
        <f>'将来負担比率（分子）の構造'!K$44</f>
        <v>914</v>
      </c>
      <c r="I63" s="173"/>
      <c r="J63" s="173"/>
      <c r="K63" s="173">
        <f>'将来負担比率（分子）の構造'!L$44</f>
        <v>847</v>
      </c>
      <c r="L63" s="173"/>
      <c r="M63" s="173"/>
      <c r="N63" s="173">
        <f>'将来負担比率（分子）の構造'!M$44</f>
        <v>926</v>
      </c>
      <c r="O63" s="173"/>
      <c r="P63" s="173"/>
    </row>
    <row r="64" spans="1:16" x14ac:dyDescent="0.2">
      <c r="A64" s="173" t="s">
        <v>34</v>
      </c>
      <c r="B64" s="173">
        <f>'将来負担比率（分子）の構造'!I$43</f>
        <v>1760</v>
      </c>
      <c r="C64" s="173"/>
      <c r="D64" s="173"/>
      <c r="E64" s="173">
        <f>'将来負担比率（分子）の構造'!J$43</f>
        <v>1843</v>
      </c>
      <c r="F64" s="173"/>
      <c r="G64" s="173"/>
      <c r="H64" s="173">
        <f>'将来負担比率（分子）の構造'!K$43</f>
        <v>1664</v>
      </c>
      <c r="I64" s="173"/>
      <c r="J64" s="173"/>
      <c r="K64" s="173">
        <f>'将来負担比率（分子）の構造'!L$43</f>
        <v>1445</v>
      </c>
      <c r="L64" s="173"/>
      <c r="M64" s="173"/>
      <c r="N64" s="173">
        <f>'将来負担比率（分子）の構造'!M$43</f>
        <v>1190</v>
      </c>
      <c r="O64" s="173"/>
      <c r="P64" s="173"/>
    </row>
    <row r="65" spans="1:16" x14ac:dyDescent="0.2">
      <c r="A65" s="173" t="s">
        <v>33</v>
      </c>
      <c r="B65" s="173">
        <f>'将来負担比率（分子）の構造'!I$42</f>
        <v>669</v>
      </c>
      <c r="C65" s="173"/>
      <c r="D65" s="173"/>
      <c r="E65" s="173">
        <f>'将来負担比率（分子）の構造'!J$42</f>
        <v>669</v>
      </c>
      <c r="F65" s="173"/>
      <c r="G65" s="173"/>
      <c r="H65" s="173">
        <f>'将来負担比率（分子）の構造'!K$42</f>
        <v>708</v>
      </c>
      <c r="I65" s="173"/>
      <c r="J65" s="173"/>
      <c r="K65" s="173">
        <f>'将来負担比率（分子）の構造'!L$42</f>
        <v>722</v>
      </c>
      <c r="L65" s="173"/>
      <c r="M65" s="173"/>
      <c r="N65" s="173">
        <f>'将来負担比率（分子）の構造'!M$42</f>
        <v>799</v>
      </c>
      <c r="O65" s="173"/>
      <c r="P65" s="173"/>
    </row>
    <row r="66" spans="1:16" x14ac:dyDescent="0.2">
      <c r="A66" s="173" t="s">
        <v>32</v>
      </c>
      <c r="B66" s="173">
        <f>'将来負担比率（分子）の構造'!I$41</f>
        <v>6814</v>
      </c>
      <c r="C66" s="173"/>
      <c r="D66" s="173"/>
      <c r="E66" s="173">
        <f>'将来負担比率（分子）の構造'!J$41</f>
        <v>7925</v>
      </c>
      <c r="F66" s="173"/>
      <c r="G66" s="173"/>
      <c r="H66" s="173">
        <f>'将来負担比率（分子）の構造'!K$41</f>
        <v>8172</v>
      </c>
      <c r="I66" s="173"/>
      <c r="J66" s="173"/>
      <c r="K66" s="173">
        <f>'将来負担比率（分子）の構造'!L$41</f>
        <v>8205</v>
      </c>
      <c r="L66" s="173"/>
      <c r="M66" s="173"/>
      <c r="N66" s="173">
        <f>'将来負担比率（分子）の構造'!M$41</f>
        <v>7918</v>
      </c>
      <c r="O66" s="173"/>
      <c r="P66" s="173"/>
    </row>
    <row r="67" spans="1:16" x14ac:dyDescent="0.2">
      <c r="A67" s="173" t="s">
        <v>76</v>
      </c>
      <c r="B67" s="173" t="e">
        <f>NA()</f>
        <v>#N/A</v>
      </c>
      <c r="C67" s="173">
        <f>IF(ISNUMBER('将来負担比率（分子）の構造'!I$53), IF('将来負担比率（分子）の構造'!I$53 &lt; 0, 0, '将来負担比率（分子）の構造'!I$53), NA())</f>
        <v>0</v>
      </c>
      <c r="D67" s="173" t="e">
        <f>NA()</f>
        <v>#N/A</v>
      </c>
      <c r="E67" s="173" t="e">
        <f>NA()</f>
        <v>#N/A</v>
      </c>
      <c r="F67" s="173">
        <f>IF(ISNUMBER('将来負担比率（分子）の構造'!J$53), IF('将来負担比率（分子）の構造'!J$53 &lt; 0, 0, '将来負担比率（分子）の構造'!J$53), NA())</f>
        <v>0</v>
      </c>
      <c r="G67" s="173" t="e">
        <f>NA()</f>
        <v>#N/A</v>
      </c>
      <c r="H67" s="173" t="e">
        <f>NA()</f>
        <v>#N/A</v>
      </c>
      <c r="I67" s="173">
        <f>IF(ISNUMBER('将来負担比率（分子）の構造'!K$53), IF('将来負担比率（分子）の構造'!K$53 &lt; 0, 0, '将来負担比率（分子）の構造'!K$53), NA())</f>
        <v>404</v>
      </c>
      <c r="J67" s="173" t="e">
        <f>NA()</f>
        <v>#N/A</v>
      </c>
      <c r="K67" s="173" t="e">
        <f>NA()</f>
        <v>#N/A</v>
      </c>
      <c r="L67" s="173">
        <f>IF(ISNUMBER('将来負担比率（分子）の構造'!L$53), IF('将来負担比率（分子）の構造'!L$53 &lt; 0, 0, '将来負担比率（分子）の構造'!L$53), NA())</f>
        <v>0</v>
      </c>
      <c r="M67" s="173" t="e">
        <f>NA()</f>
        <v>#N/A</v>
      </c>
      <c r="N67" s="173" t="e">
        <f>NA()</f>
        <v>#N/A</v>
      </c>
      <c r="O67" s="173">
        <f>IF(ISNUMBER('将来負担比率（分子）の構造'!M$53), IF('将来負担比率（分子）の構造'!M$53 &lt; 0, 0, '将来負担比率（分子）の構造'!M$53), NA())</f>
        <v>0</v>
      </c>
      <c r="P67" s="173" t="e">
        <f>NA()</f>
        <v>#N/A</v>
      </c>
    </row>
    <row r="70" spans="1:16" x14ac:dyDescent="0.2">
      <c r="A70" s="175" t="s">
        <v>77</v>
      </c>
      <c r="B70" s="175"/>
      <c r="C70" s="175"/>
      <c r="D70" s="175"/>
      <c r="E70" s="175"/>
      <c r="F70" s="175"/>
    </row>
    <row r="71" spans="1:16" x14ac:dyDescent="0.2">
      <c r="A71" s="176"/>
      <c r="B71" s="176" t="str">
        <f>基金残高に係る経年分析!F54</f>
        <v>R02</v>
      </c>
      <c r="C71" s="176" t="str">
        <f>基金残高に係る経年分析!G54</f>
        <v>R03</v>
      </c>
      <c r="D71" s="176" t="str">
        <f>基金残高に係る経年分析!H54</f>
        <v>R04</v>
      </c>
    </row>
    <row r="72" spans="1:16" x14ac:dyDescent="0.2">
      <c r="A72" s="176" t="s">
        <v>78</v>
      </c>
      <c r="B72" s="177">
        <f>基金残高に係る経年分析!F55</f>
        <v>1025</v>
      </c>
      <c r="C72" s="177">
        <f>基金残高に係る経年分析!G55</f>
        <v>1741</v>
      </c>
      <c r="D72" s="177">
        <f>基金残高に係る経年分析!H55</f>
        <v>2078</v>
      </c>
    </row>
    <row r="73" spans="1:16" x14ac:dyDescent="0.2">
      <c r="A73" s="176" t="s">
        <v>79</v>
      </c>
      <c r="B73" s="177" t="str">
        <f>基金残高に係る経年分析!F56</f>
        <v>-</v>
      </c>
      <c r="C73" s="177" t="str">
        <f>基金残高に係る経年分析!G56</f>
        <v>-</v>
      </c>
      <c r="D73" s="177" t="str">
        <f>基金残高に係る経年分析!H56</f>
        <v>-</v>
      </c>
    </row>
    <row r="74" spans="1:16" x14ac:dyDescent="0.2">
      <c r="A74" s="176" t="s">
        <v>80</v>
      </c>
      <c r="B74" s="177">
        <f>基金残高に係る経年分析!F57</f>
        <v>4321</v>
      </c>
      <c r="C74" s="177">
        <f>基金残高に係る経年分析!G57</f>
        <v>3859</v>
      </c>
      <c r="D74" s="177">
        <f>基金残高に係る経年分析!H57</f>
        <v>4144</v>
      </c>
    </row>
  </sheetData>
  <sheetProtection algorithmName="SHA-512" hashValue="wPug+LZLKvScL8JVdP6jfyK8T7TBkI+h2Fr1wiRZM357kX1Ow77gpjSgFG4yyqv5sXD8s0N3EBnQ9DHOYxlVZA==" saltValue="XL28r6uO0ZDdbXl3gXau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2024-03-15T06:54:47Z</cp:lastPrinted>
  <dcterms:created xsi:type="dcterms:W3CDTF">2024-02-05T00:57:12Z</dcterms:created>
  <dcterms:modified xsi:type="dcterms:W3CDTF">2024-03-19T10:01:46Z</dcterms:modified>
  <cp:category/>
</cp:coreProperties>
</file>