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mUvI7NDL4emiRQV0ERa2gZuLdiOeLlmnFNofCY95uTYpo6dalU5h/j6qIuG0KwSOayikl3w0IZyQIq+W3vEw+A==" workbookSaltValue="mHIL/8tUdVzY3200eRtgV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<sst xmlns="http://schemas.openxmlformats.org/spreadsheetml/2006/main" count="241" uniqueCount="120">
  <si>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</si>
  <si>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</si>
  <si>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</si>
  <si>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</si>
  <si>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</si>
  <si>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</si>
  <si>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</si>
  <si>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</si>
  <si>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</si>
  <si>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</si>
  <si>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</si>
  <si>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</si>
  <si>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</si>
  <si>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</si>
  <si>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</si>
  <si>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</si>
  <si>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</si>
  <si>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</si>
  <si>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</si>
  <si>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</si>
  <si>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</si>
  <si>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</si>
  <si>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</si>
  <si>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</si>
  <si>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</si>
  <si>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</si>
  <si>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</si>
  <si>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</si>
  <si>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</si>
  <si>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</si>
  <si>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</si>
  <si>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</si>
  <si>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</si>
  <si>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</si>
  <si>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</si>
  <si>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</si>
  <si>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</si>
  <si>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</si>
  <si>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</si>
  <si>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</si>
  <si>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</si>
  <si>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</si>
  <si>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</si>
  <si>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</si>
  <si>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</si>
  <si>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</si>
  <si>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</si>
  <si>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</si>
  <si>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</si>
  <si>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</si>
  <si>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</si>
  <si>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</si>
  <si>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</si>
  <si>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</si>
  <si>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</si>
  <si>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</si>
  <si>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</si>
  <si>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</si>
  <si>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</si>
  <si>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</si>
  <si>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</si>
  <si>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</si>
  <si>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</si>
  <si>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</si>
  <si>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</si>
  <si>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</si>
  <si>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</si>
  <si>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</si>
  <si>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</si>
  <si>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</si>
  <si>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</si>
  <si>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</si>
  <si>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</si>
  <si>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</si>
  <si>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</si>
  <si>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</si>
  <si>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</si>
  <si>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</si>
  <si>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</si>
  <si>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</si>
  <si>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</si>
  <si>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</si>
  <si>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</si>
  <si>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</si>
  <si>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</si>
  <si>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</si>
  <si>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</si>
  <si>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</si>
  <si>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</si>
  <si>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</si>
  <si>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</si>
  <si>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</si>
  <si>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</si>
  <si>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</si>
  <si>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</si>
  <si>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</si>
  <si>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</si>
  <si>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</si>
  <si>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瑞穂町</t>
  </si>
  <si>
    <t>法非適用</t>
  </si>
  <si>
    <t>下水道事業</t>
  </si>
  <si>
    <t>公共下水道</t>
  </si>
  <si>
    <t>Bd1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</si>
  <si>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</si>
  <si>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</si>
  <si>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</si>
  <si>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</si>
  <si>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</si>
  <si>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</si>
  <si>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</si>
  <si>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</si>
  <si>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</si>
  <si>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</si>
  <si>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</si>
  <si>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</si>
  <si>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</si>
  <si>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</si>
  <si>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について、令和元年度は管渠の更新等は行わなかった。過去のデータを比較しても類似団体平均、全国平均よりも改善率が低い状況である。しかし、耐震性については、管渠の耐震化は重要な幹線の耐震診断を実施しており、その結果に基づく耐震性能を有していない管渠については、更生工事により対策済みである。また、令和元年度に策定したストックマネジメント実施方針により、今後計画的に管渠改善を図っていく。</t>
    <rPh sb="17" eb="19">
      <t>カンキョ</t>
    </rPh>
    <rPh sb="20" eb="22">
      <t>コウシン</t>
    </rPh>
    <rPh sb="22" eb="23">
      <t>トウ</t>
    </rPh>
    <rPh sb="24" eb="25">
      <t>オコナ</t>
    </rPh>
    <rPh sb="31" eb="33">
      <t>カコ</t>
    </rPh>
    <rPh sb="38" eb="40">
      <t>ヒカク</t>
    </rPh>
    <rPh sb="82" eb="84">
      <t>カンキョ</t>
    </rPh>
    <rPh sb="85" eb="87">
      <t>タイシン</t>
    </rPh>
    <rPh sb="87" eb="88">
      <t>カ</t>
    </rPh>
    <rPh sb="152" eb="154">
      <t>レイワ</t>
    </rPh>
    <rPh sb="154" eb="155">
      <t>ガン</t>
    </rPh>
    <rPh sb="155" eb="157">
      <t>ネンド</t>
    </rPh>
    <rPh sb="158" eb="160">
      <t>サクテイ</t>
    </rPh>
    <rPh sb="172" eb="174">
      <t>ジッシ</t>
    </rPh>
    <rPh sb="174" eb="176">
      <t>ホウシン</t>
    </rPh>
    <rPh sb="180" eb="182">
      <t>コンゴ</t>
    </rPh>
    <phoneticPr fontId="4"/>
  </si>
  <si>
    <t>経営の健全性・効率性について、類似団体平均値、全国平均と比較して概ね健全で効率的な経営を行っているが、指標によっては注視すべきものもあり、使用料の大幅な増加が見込めない中で、施設更新等の維持管理事業に加え建設改良事業も予定されており、更なる経費削減と財源確保に努め、健全経営を維持していく。
令和2年度に法適化を開始し、事業を進めている。法適化後はストック情報や損益情報の的確な把握により、財務状況を明確にして適切な更新計画や経営計画に基づき、経営の効率化、行政サービスの向上を図り、持続性のある下水道経営を行う。また、将来にわたってもサービスの提供を安定的に継続することが可能となるように、中長期的な経営の基本計画である経営戦略を盛り込こんだ、下水道プランの改定を行う。</t>
    <rPh sb="146" eb="148">
      <t>レイワ</t>
    </rPh>
    <rPh sb="156" eb="158">
      <t>カイシ</t>
    </rPh>
    <rPh sb="316" eb="317">
      <t>モ</t>
    </rPh>
    <rPh sb="318" eb="319">
      <t>コ</t>
    </rPh>
    <rPh sb="323" eb="326">
      <t>ゲスイドウ</t>
    </rPh>
    <rPh sb="330" eb="332">
      <t>カイテイ</t>
    </rPh>
    <rPh sb="333" eb="334">
      <t>オコナ</t>
    </rPh>
    <phoneticPr fontId="4"/>
  </si>
  <si>
    <t xml:space="preserve">①収益的収支比率について、黒字を示す100％以上を維持している。前年度と比較し、大幅に上昇した要因は令和2年度の法適化による打切決算としたためである。今後、使用料の大幅な増加が見込めない中で、施設更新等の費用増加が見込まれるため、計画的かつ効率的な維持管理を行う。
④企業債残高対事業規模比率について、企業債に依存しすぎることはなく、類似団体平均値、全国平均と比較して低い状況である。一方で、今後、雨水幹線整備等の財源として企業債を予定しており、企業債残高は増加する見込みである。
⑤経費回収率について、類似団体平均値、全国平均と比較して高い状況である。しかし、今後は施設更新等の費用増加が見込まれるため、計画的な維持管理を行うとともに、比率が著しく悪化する場合は、料金の適正化について検討する。
⑥汚水処理原価について、類似団体平均値、全国平均と比較して効率的な汚水処理が実施されている。更なる有収水量の増加に努めるとともに、費用の平準化を図り計画的に維持管理を行う。
⑧水洗化率について、類似団体平均値、全国平均を上回った状況であるが、引き続き接続率の向上に努め、水洗化率100％を目指す。
</t>
    <rPh sb="40" eb="42">
      <t>オオハバ</t>
    </rPh>
    <rPh sb="43" eb="45">
      <t>ジョウショウ</t>
    </rPh>
    <rPh sb="120" eb="122">
      <t>コウリツ</t>
    </rPh>
    <rPh sb="122" eb="123">
      <t>テキ</t>
    </rPh>
    <rPh sb="271" eb="272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</si>
</sst>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0.09</c:v>
                </c:pt>
                <c:pt idx="1">
                  <c:v>0</c:v>
                </c:pt>
                <c:pt idx="2" formatCode="#,##0.00;&quot;△&quot;#,##0.00;&quot;-&quot;">
                  <c:v>7.0000000000000007E-2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D4-410D-8F9C-28237C0F3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51392"/>
        <c:axId val="7505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0.17</c:v>
                </c:pt>
                <c:pt idx="2">
                  <c:v>0.13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D4-410D-8F9C-28237C0F3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51392"/>
        <c:axId val="75053312"/>
      </c:lineChart>
      <c:dateAx>
        <c:axId val="75051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053312"/>
        <c:crosses val="autoZero"/>
        <c:auto val="1"/>
        <c:lblOffset val="100"/>
        <c:baseTimeUnit val="years"/>
      </c:dateAx>
      <c:valAx>
        <c:axId val="7505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05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B0-4E6C-A97C-208D010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901760"/>
        <c:axId val="13490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65.62</c:v>
                </c:pt>
                <c:pt idx="1">
                  <c:v>64.67</c:v>
                </c:pt>
                <c:pt idx="2">
                  <c:v>64.959999999999994</c:v>
                </c:pt>
                <c:pt idx="3">
                  <c:v>65.040000000000006</c:v>
                </c:pt>
                <c:pt idx="4">
                  <c:v>68.31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B0-4E6C-A97C-208D010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01760"/>
        <c:axId val="134903680"/>
      </c:lineChart>
      <c:dateAx>
        <c:axId val="134901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903680"/>
        <c:crosses val="autoZero"/>
        <c:auto val="1"/>
        <c:lblOffset val="100"/>
        <c:baseTimeUnit val="years"/>
      </c:dateAx>
      <c:valAx>
        <c:axId val="13490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90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97.79</c:v>
                </c:pt>
                <c:pt idx="1">
                  <c:v>97.92</c:v>
                </c:pt>
                <c:pt idx="2">
                  <c:v>98.03</c:v>
                </c:pt>
                <c:pt idx="3">
                  <c:v>98.14</c:v>
                </c:pt>
                <c:pt idx="4">
                  <c:v>98.39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DA-46FD-8A39-8FEEC50F6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012736"/>
        <c:axId val="13501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91.44</c:v>
                </c:pt>
                <c:pt idx="1">
                  <c:v>91.76</c:v>
                </c:pt>
                <c:pt idx="2">
                  <c:v>92.3</c:v>
                </c:pt>
                <c:pt idx="3">
                  <c:v>92.55</c:v>
                </c:pt>
                <c:pt idx="4">
                  <c:v>92.62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DA-46FD-8A39-8FEEC50F6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12736"/>
        <c:axId val="135014656"/>
      </c:lineChart>
      <c:dateAx>
        <c:axId val="135012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5014656"/>
        <c:crosses val="autoZero"/>
        <c:auto val="1"/>
        <c:lblOffset val="100"/>
        <c:baseTimeUnit val="years"/>
      </c:dateAx>
      <c:valAx>
        <c:axId val="13501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501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104.61</c:v>
                </c:pt>
                <c:pt idx="1">
                  <c:v>100.78</c:v>
                </c:pt>
                <c:pt idx="2">
                  <c:v>102.24</c:v>
                </c:pt>
                <c:pt idx="3">
                  <c:v>105.43</c:v>
                </c:pt>
                <c:pt idx="4">
                  <c:v>123.81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C7-4C37-B42C-0FF8F4AD1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2736"/>
        <c:axId val="7509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C7-4C37-B42C-0FF8F4AD1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2736"/>
        <c:axId val="75094656"/>
      </c:lineChart>
      <c:dateAx>
        <c:axId val="75092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094656"/>
        <c:crosses val="autoZero"/>
        <c:auto val="1"/>
        <c:lblOffset val="100"/>
        <c:baseTimeUnit val="years"/>
      </c:dateAx>
      <c:valAx>
        <c:axId val="7509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09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6F-49F6-9A68-0A3D8C747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01664"/>
        <c:axId val="1328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6F-49F6-9A68-0A3D8C747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01664"/>
        <c:axId val="132803584"/>
      </c:lineChart>
      <c:dateAx>
        <c:axId val="132801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2803584"/>
        <c:crosses val="autoZero"/>
        <c:auto val="1"/>
        <c:lblOffset val="100"/>
        <c:baseTimeUnit val="years"/>
      </c:dateAx>
      <c:valAx>
        <c:axId val="1328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80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58-4C7E-95BF-C5C1F254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38912"/>
        <c:axId val="13284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58-4C7E-95BF-C5C1F254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38912"/>
        <c:axId val="132840832"/>
      </c:lineChart>
      <c:dateAx>
        <c:axId val="132838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2840832"/>
        <c:crosses val="autoZero"/>
        <c:auto val="1"/>
        <c:lblOffset val="100"/>
        <c:baseTimeUnit val="years"/>
      </c:dateAx>
      <c:valAx>
        <c:axId val="13284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83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81-426B-A035-CCCAF6FE2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22816"/>
        <c:axId val="13392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81-426B-A035-CCCAF6FE2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22816"/>
        <c:axId val="133924736"/>
      </c:lineChart>
      <c:dateAx>
        <c:axId val="133922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3924736"/>
        <c:crosses val="autoZero"/>
        <c:auto val="1"/>
        <c:lblOffset val="100"/>
        <c:baseTimeUnit val="years"/>
      </c:dateAx>
      <c:valAx>
        <c:axId val="13392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92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D6-4F98-A206-D44EB0290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46368"/>
        <c:axId val="13469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D6-4F98-A206-D44EB0290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46368"/>
        <c:axId val="134694016"/>
      </c:lineChart>
      <c:dateAx>
        <c:axId val="1339463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694016"/>
        <c:crosses val="autoZero"/>
        <c:auto val="1"/>
        <c:lblOffset val="100"/>
        <c:baseTimeUnit val="years"/>
      </c:dateAx>
      <c:valAx>
        <c:axId val="13469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94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204.88</c:v>
                </c:pt>
                <c:pt idx="1">
                  <c:v>168.73</c:v>
                </c:pt>
                <c:pt idx="2">
                  <c:v>215.61</c:v>
                </c:pt>
                <c:pt idx="3">
                  <c:v>220.27</c:v>
                </c:pt>
                <c:pt idx="4">
                  <c:v>255.55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6-4904-A9F6-4A82BBC87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720896"/>
        <c:axId val="13473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848.31</c:v>
                </c:pt>
                <c:pt idx="1">
                  <c:v>774.99</c:v>
                </c:pt>
                <c:pt idx="2">
                  <c:v>799.41</c:v>
                </c:pt>
                <c:pt idx="3">
                  <c:v>820.36</c:v>
                </c:pt>
                <c:pt idx="4">
                  <c:v>847.44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76-4904-A9F6-4A82BBC87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20896"/>
        <c:axId val="134731264"/>
      </c:lineChart>
      <c:dateAx>
        <c:axId val="134720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731264"/>
        <c:crosses val="autoZero"/>
        <c:auto val="1"/>
        <c:lblOffset val="100"/>
        <c:baseTimeUnit val="years"/>
      </c:dateAx>
      <c:valAx>
        <c:axId val="13473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72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113.2</c:v>
                </c:pt>
                <c:pt idx="1">
                  <c:v>99.85</c:v>
                </c:pt>
                <c:pt idx="2">
                  <c:v>102.65</c:v>
                </c:pt>
                <c:pt idx="3">
                  <c:v>104.92</c:v>
                </c:pt>
                <c:pt idx="4">
                  <c:v>115.98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77-42FC-9682-D0E6DBFC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36224"/>
        <c:axId val="13483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94.38</c:v>
                </c:pt>
                <c:pt idx="1">
                  <c:v>96.57</c:v>
                </c:pt>
                <c:pt idx="2">
                  <c:v>96.54</c:v>
                </c:pt>
                <c:pt idx="3">
                  <c:v>95.4</c:v>
                </c:pt>
                <c:pt idx="4">
                  <c:v>94.69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77-42FC-9682-D0E6DBFC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36224"/>
        <c:axId val="134838144"/>
      </c:lineChart>
      <c:dateAx>
        <c:axId val="134836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838144"/>
        <c:crosses val="autoZero"/>
        <c:auto val="1"/>
        <c:lblOffset val="100"/>
        <c:baseTimeUnit val="years"/>
      </c:dateAx>
      <c:valAx>
        <c:axId val="13483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83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109.96</c:v>
                </c:pt>
                <c:pt idx="1">
                  <c:v>126.58</c:v>
                </c:pt>
                <c:pt idx="2">
                  <c:v>120.91</c:v>
                </c:pt>
                <c:pt idx="3">
                  <c:v>118.15</c:v>
                </c:pt>
                <c:pt idx="4">
                  <c:v>100.18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FD-47C7-AFAD-166AA273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47872"/>
        <c:axId val="13487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165.45</c:v>
                </c:pt>
                <c:pt idx="1">
                  <c:v>161.54</c:v>
                </c:pt>
                <c:pt idx="2">
                  <c:v>162.81</c:v>
                </c:pt>
                <c:pt idx="3">
                  <c:v>163.19999999999999</c:v>
                </c:pt>
                <c:pt idx="4">
                  <c:v>159.78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FD-47C7-AFAD-166AA273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47872"/>
        <c:axId val="134874624"/>
      </c:lineChart>
      <c:dateAx>
        <c:axId val="134847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874624"/>
        <c:crosses val="autoZero"/>
        <c:auto val="1"/>
        <c:lblOffset val="100"/>
        <c:baseTimeUnit val="years"/>
      </c:dateAx>
      <c:valAx>
        <c:axId val="13487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84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東京都　瑞穂町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Bd1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32824</v>
      </c>
      <c r="AM8" s="51"/>
      <c r="AN8" s="51"/>
      <c r="AO8" s="51"/>
      <c r="AP8" s="51"/>
      <c r="AQ8" s="51"/>
      <c r="AR8" s="51"/>
      <c r="AS8" s="51"/>
      <c r="AT8" s="46">
        <f>データ!T6</f>
        <v>16.850000000000001</v>
      </c>
      <c r="AU8" s="46"/>
      <c r="AV8" s="46"/>
      <c r="AW8" s="46"/>
      <c r="AX8" s="46"/>
      <c r="AY8" s="46"/>
      <c r="AZ8" s="46"/>
      <c r="BA8" s="46"/>
      <c r="BB8" s="46">
        <f>データ!U6</f>
        <v>1948.01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98.12</v>
      </c>
      <c r="Q10" s="46"/>
      <c r="R10" s="46"/>
      <c r="S10" s="46"/>
      <c r="T10" s="46"/>
      <c r="U10" s="46"/>
      <c r="V10" s="46"/>
      <c r="W10" s="46">
        <f>データ!Q6</f>
        <v>81.56</v>
      </c>
      <c r="X10" s="46"/>
      <c r="Y10" s="46"/>
      <c r="Z10" s="46"/>
      <c r="AA10" s="46"/>
      <c r="AB10" s="46"/>
      <c r="AC10" s="46"/>
      <c r="AD10" s="51">
        <f>データ!R6</f>
        <v>1600</v>
      </c>
      <c r="AE10" s="51"/>
      <c r="AF10" s="51"/>
      <c r="AG10" s="51"/>
      <c r="AH10" s="51"/>
      <c r="AI10" s="51"/>
      <c r="AJ10" s="51"/>
      <c r="AK10" s="2"/>
      <c r="AL10" s="51">
        <f>データ!V6</f>
        <v>32078</v>
      </c>
      <c r="AM10" s="51"/>
      <c r="AN10" s="51"/>
      <c r="AO10" s="51"/>
      <c r="AP10" s="51"/>
      <c r="AQ10" s="51"/>
      <c r="AR10" s="51"/>
      <c r="AS10" s="51"/>
      <c r="AT10" s="46">
        <f>データ!W6</f>
        <v>7.95</v>
      </c>
      <c r="AU10" s="46"/>
      <c r="AV10" s="46"/>
      <c r="AW10" s="46"/>
      <c r="AX10" s="46"/>
      <c r="AY10" s="46"/>
      <c r="AZ10" s="46"/>
      <c r="BA10" s="46"/>
      <c r="BB10" s="46">
        <f>データ!X6</f>
        <v>4034.97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dKPj3xeXn6gKS0JKrFq2YznJdSA4RPKIV3qmXmK/FyefRH/yUtKNoEEPd1vgRZ+wq5xgk2ou2ltH1vK+3qWUaA==" saltValue="iopfoJmOjaYPDF6I1Cks0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133035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東京都　瑞穂町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98.12</v>
      </c>
      <c r="Q6" s="34">
        <f t="shared" si="3"/>
        <v>81.56</v>
      </c>
      <c r="R6" s="34">
        <f t="shared" si="3"/>
        <v>1600</v>
      </c>
      <c r="S6" s="34">
        <f t="shared" si="3"/>
        <v>32824</v>
      </c>
      <c r="T6" s="34">
        <f t="shared" si="3"/>
        <v>16.850000000000001</v>
      </c>
      <c r="U6" s="34">
        <f t="shared" si="3"/>
        <v>1948.01</v>
      </c>
      <c r="V6" s="34">
        <f t="shared" si="3"/>
        <v>32078</v>
      </c>
      <c r="W6" s="34">
        <f t="shared" si="3"/>
        <v>7.95</v>
      </c>
      <c r="X6" s="34">
        <f t="shared" si="3"/>
        <v>4034.97</v>
      </c>
      <c r="Y6" s="35">
        <f>IF(Y7="",NA(),Y7)</f>
        <v>104.61</v>
      </c>
      <c r="Z6" s="35">
        <f t="shared" ref="Z6:AH6" si="4">IF(Z7="",NA(),Z7)</f>
        <v>100.78</v>
      </c>
      <c r="AA6" s="35">
        <f t="shared" si="4"/>
        <v>102.24</v>
      </c>
      <c r="AB6" s="35">
        <f t="shared" si="4"/>
        <v>105.43</v>
      </c>
      <c r="AC6" s="35">
        <f t="shared" si="4"/>
        <v>123.81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204.88</v>
      </c>
      <c r="BG6" s="35">
        <f t="shared" ref="BG6:BO6" si="7">IF(BG7="",NA(),BG7)</f>
        <v>168.73</v>
      </c>
      <c r="BH6" s="35">
        <f t="shared" si="7"/>
        <v>215.61</v>
      </c>
      <c r="BI6" s="35">
        <f t="shared" si="7"/>
        <v>220.27</v>
      </c>
      <c r="BJ6" s="35">
        <f t="shared" si="7"/>
        <v>255.55</v>
      </c>
      <c r="BK6" s="35">
        <f t="shared" si="7"/>
        <v>848.31</v>
      </c>
      <c r="BL6" s="35">
        <f t="shared" si="7"/>
        <v>774.99</v>
      </c>
      <c r="BM6" s="35">
        <f t="shared" si="7"/>
        <v>799.41</v>
      </c>
      <c r="BN6" s="35">
        <f t="shared" si="7"/>
        <v>820.36</v>
      </c>
      <c r="BO6" s="35">
        <f t="shared" si="7"/>
        <v>847.44</v>
      </c>
      <c r="BP6" s="34" t="str">
        <f>IF(BP7="","",IF(BP7="-","【-】","【"&amp;SUBSTITUTE(TEXT(BP7,"#,##0.00"),"-","△")&amp;"】"))</f>
        <v>【682.51】</v>
      </c>
      <c r="BQ6" s="35">
        <f>IF(BQ7="",NA(),BQ7)</f>
        <v>113.2</v>
      </c>
      <c r="BR6" s="35">
        <f t="shared" ref="BR6:BZ6" si="8">IF(BR7="",NA(),BR7)</f>
        <v>99.85</v>
      </c>
      <c r="BS6" s="35">
        <f t="shared" si="8"/>
        <v>102.65</v>
      </c>
      <c r="BT6" s="35">
        <f t="shared" si="8"/>
        <v>104.92</v>
      </c>
      <c r="BU6" s="35">
        <f t="shared" si="8"/>
        <v>115.98</v>
      </c>
      <c r="BV6" s="35">
        <f t="shared" si="8"/>
        <v>94.38</v>
      </c>
      <c r="BW6" s="35">
        <f t="shared" si="8"/>
        <v>96.57</v>
      </c>
      <c r="BX6" s="35">
        <f t="shared" si="8"/>
        <v>96.54</v>
      </c>
      <c r="BY6" s="35">
        <f t="shared" si="8"/>
        <v>95.4</v>
      </c>
      <c r="BZ6" s="35">
        <f t="shared" si="8"/>
        <v>94.69</v>
      </c>
      <c r="CA6" s="34" t="str">
        <f>IF(CA7="","",IF(CA7="-","【-】","【"&amp;SUBSTITUTE(TEXT(CA7,"#,##0.00"),"-","△")&amp;"】"))</f>
        <v>【100.34】</v>
      </c>
      <c r="CB6" s="35">
        <f>IF(CB7="",NA(),CB7)</f>
        <v>109.96</v>
      </c>
      <c r="CC6" s="35">
        <f t="shared" ref="CC6:CK6" si="9">IF(CC7="",NA(),CC7)</f>
        <v>126.58</v>
      </c>
      <c r="CD6" s="35">
        <f t="shared" si="9"/>
        <v>120.91</v>
      </c>
      <c r="CE6" s="35">
        <f t="shared" si="9"/>
        <v>118.15</v>
      </c>
      <c r="CF6" s="35">
        <f t="shared" si="9"/>
        <v>100.18</v>
      </c>
      <c r="CG6" s="35">
        <f t="shared" si="9"/>
        <v>165.45</v>
      </c>
      <c r="CH6" s="35">
        <f t="shared" si="9"/>
        <v>161.54</v>
      </c>
      <c r="CI6" s="35">
        <f t="shared" si="9"/>
        <v>162.81</v>
      </c>
      <c r="CJ6" s="35">
        <f t="shared" si="9"/>
        <v>163.19999999999999</v>
      </c>
      <c r="CK6" s="35">
        <f t="shared" si="9"/>
        <v>159.78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65.62</v>
      </c>
      <c r="CS6" s="35">
        <f t="shared" si="10"/>
        <v>64.67</v>
      </c>
      <c r="CT6" s="35">
        <f t="shared" si="10"/>
        <v>64.959999999999994</v>
      </c>
      <c r="CU6" s="35">
        <f t="shared" si="10"/>
        <v>65.040000000000006</v>
      </c>
      <c r="CV6" s="35">
        <f t="shared" si="10"/>
        <v>68.31</v>
      </c>
      <c r="CW6" s="34" t="str">
        <f>IF(CW7="","",IF(CW7="-","【-】","【"&amp;SUBSTITUTE(TEXT(CW7,"#,##0.00"),"-","△")&amp;"】"))</f>
        <v>【59.64】</v>
      </c>
      <c r="CX6" s="35">
        <f>IF(CX7="",NA(),CX7)</f>
        <v>97.79</v>
      </c>
      <c r="CY6" s="35">
        <f t="shared" ref="CY6:DG6" si="11">IF(CY7="",NA(),CY7)</f>
        <v>97.92</v>
      </c>
      <c r="CZ6" s="35">
        <f t="shared" si="11"/>
        <v>98.03</v>
      </c>
      <c r="DA6" s="35">
        <f t="shared" si="11"/>
        <v>98.14</v>
      </c>
      <c r="DB6" s="35">
        <f t="shared" si="11"/>
        <v>98.39</v>
      </c>
      <c r="DC6" s="35">
        <f t="shared" si="11"/>
        <v>91.44</v>
      </c>
      <c r="DD6" s="35">
        <f t="shared" si="11"/>
        <v>91.76</v>
      </c>
      <c r="DE6" s="35">
        <f t="shared" si="11"/>
        <v>92.3</v>
      </c>
      <c r="DF6" s="35">
        <f t="shared" si="11"/>
        <v>92.55</v>
      </c>
      <c r="DG6" s="35">
        <f t="shared" si="11"/>
        <v>92.62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0.09</v>
      </c>
      <c r="EF6" s="34">
        <f t="shared" ref="EF6:EN6" si="14">IF(EF7="",NA(),EF7)</f>
        <v>0</v>
      </c>
      <c r="EG6" s="35">
        <f t="shared" si="14"/>
        <v>7.0000000000000007E-2</v>
      </c>
      <c r="EH6" s="34">
        <f t="shared" si="14"/>
        <v>0</v>
      </c>
      <c r="EI6" s="34">
        <f t="shared" si="14"/>
        <v>0</v>
      </c>
      <c r="EJ6" s="35">
        <f t="shared" si="14"/>
        <v>0.27</v>
      </c>
      <c r="EK6" s="35">
        <f t="shared" si="14"/>
        <v>0.17</v>
      </c>
      <c r="EL6" s="35">
        <f t="shared" si="14"/>
        <v>0.13</v>
      </c>
      <c r="EM6" s="35">
        <f t="shared" si="14"/>
        <v>0.1</v>
      </c>
      <c r="EN6" s="35">
        <f t="shared" si="14"/>
        <v>0.09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133035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98.12</v>
      </c>
      <c r="Q7" s="38">
        <v>81.56</v>
      </c>
      <c r="R7" s="38">
        <v>1600</v>
      </c>
      <c r="S7" s="38">
        <v>32824</v>
      </c>
      <c r="T7" s="38">
        <v>16.850000000000001</v>
      </c>
      <c r="U7" s="38">
        <v>1948.01</v>
      </c>
      <c r="V7" s="38">
        <v>32078</v>
      </c>
      <c r="W7" s="38">
        <v>7.95</v>
      </c>
      <c r="X7" s="38">
        <v>4034.97</v>
      </c>
      <c r="Y7" s="38">
        <v>104.61</v>
      </c>
      <c r="Z7" s="38">
        <v>100.78</v>
      </c>
      <c r="AA7" s="38">
        <v>102.24</v>
      </c>
      <c r="AB7" s="38">
        <v>105.43</v>
      </c>
      <c r="AC7" s="38">
        <v>123.81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204.88</v>
      </c>
      <c r="BG7" s="38">
        <v>168.73</v>
      </c>
      <c r="BH7" s="38">
        <v>215.61</v>
      </c>
      <c r="BI7" s="38">
        <v>220.27</v>
      </c>
      <c r="BJ7" s="38">
        <v>255.55</v>
      </c>
      <c r="BK7" s="38">
        <v>848.31</v>
      </c>
      <c r="BL7" s="38">
        <v>774.99</v>
      </c>
      <c r="BM7" s="38">
        <v>799.41</v>
      </c>
      <c r="BN7" s="38">
        <v>820.36</v>
      </c>
      <c r="BO7" s="38">
        <v>847.44</v>
      </c>
      <c r="BP7" s="38">
        <v>682.51</v>
      </c>
      <c r="BQ7" s="38">
        <v>113.2</v>
      </c>
      <c r="BR7" s="38">
        <v>99.85</v>
      </c>
      <c r="BS7" s="38">
        <v>102.65</v>
      </c>
      <c r="BT7" s="38">
        <v>104.92</v>
      </c>
      <c r="BU7" s="38">
        <v>115.98</v>
      </c>
      <c r="BV7" s="38">
        <v>94.38</v>
      </c>
      <c r="BW7" s="38">
        <v>96.57</v>
      </c>
      <c r="BX7" s="38">
        <v>96.54</v>
      </c>
      <c r="BY7" s="38">
        <v>95.4</v>
      </c>
      <c r="BZ7" s="38">
        <v>94.69</v>
      </c>
      <c r="CA7" s="38">
        <v>100.34</v>
      </c>
      <c r="CB7" s="38">
        <v>109.96</v>
      </c>
      <c r="CC7" s="38">
        <v>126.58</v>
      </c>
      <c r="CD7" s="38">
        <v>120.91</v>
      </c>
      <c r="CE7" s="38">
        <v>118.15</v>
      </c>
      <c r="CF7" s="38">
        <v>100.18</v>
      </c>
      <c r="CG7" s="38">
        <v>165.45</v>
      </c>
      <c r="CH7" s="38">
        <v>161.54</v>
      </c>
      <c r="CI7" s="38">
        <v>162.81</v>
      </c>
      <c r="CJ7" s="38">
        <v>163.19999999999999</v>
      </c>
      <c r="CK7" s="38">
        <v>159.78</v>
      </c>
      <c r="CL7" s="38">
        <v>136.15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65.62</v>
      </c>
      <c r="CS7" s="38">
        <v>64.67</v>
      </c>
      <c r="CT7" s="38">
        <v>64.959999999999994</v>
      </c>
      <c r="CU7" s="38">
        <v>65.040000000000006</v>
      </c>
      <c r="CV7" s="38">
        <v>68.31</v>
      </c>
      <c r="CW7" s="38">
        <v>59.64</v>
      </c>
      <c r="CX7" s="38">
        <v>97.79</v>
      </c>
      <c r="CY7" s="38">
        <v>97.92</v>
      </c>
      <c r="CZ7" s="38">
        <v>98.03</v>
      </c>
      <c r="DA7" s="38">
        <v>98.14</v>
      </c>
      <c r="DB7" s="38">
        <v>98.39</v>
      </c>
      <c r="DC7" s="38">
        <v>91.44</v>
      </c>
      <c r="DD7" s="38">
        <v>91.76</v>
      </c>
      <c r="DE7" s="38">
        <v>92.3</v>
      </c>
      <c r="DF7" s="38">
        <v>92.55</v>
      </c>
      <c r="DG7" s="38">
        <v>92.62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0.09</v>
      </c>
      <c r="EF7" s="38">
        <v>0</v>
      </c>
      <c r="EG7" s="38">
        <v>7.0000000000000007E-2</v>
      </c>
      <c r="EH7" s="38">
        <v>0</v>
      </c>
      <c r="EI7" s="38">
        <v>0</v>
      </c>
      <c r="EJ7" s="38">
        <v>0.27</v>
      </c>
      <c r="EK7" s="38">
        <v>0.17</v>
      </c>
      <c r="EL7" s="38">
        <v>0.13</v>
      </c>
      <c r="EM7" s="38">
        <v>0.1</v>
      </c>
      <c r="EN7" s="38">
        <v>0.09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toshikei</cp:lastModifiedBy>
  <cp:lastPrinted>2021-01-21T02:18:30Z</cp:lastPrinted>
  <dcterms:created xsi:type="dcterms:W3CDTF">2020-12-04T02:45:32Z</dcterms:created>
  <dcterms:modified xsi:type="dcterms:W3CDTF">2021-03-05T03:36:15Z</dcterms:modified>
</cp:coreProperties>
</file>