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mUvI7NDL4emiRQV0ERa2gZuLdiOeLlmnFNofCY95uTYpo6dalU5h/j6qIuG0KwSOayikl3w0IZyQIq+W3vEw+A==" workbookSaltValue="mHIL/8tUdVzY3200eRtgVw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BB8" i="4" s="1"/>
  <c r="T6" i="5"/>
  <c r="S6" i="5"/>
  <c r="R6" i="5"/>
  <c r="Q6" i="5"/>
  <c r="W10" i="4" s="1"/>
  <c r="P6" i="5"/>
  <c r="O6" i="5"/>
  <c r="N6" i="5"/>
  <c r="M6" i="5"/>
  <c r="AD8" i="4" s="1"/>
  <c r="L6" i="5"/>
  <c r="K6" i="5"/>
  <c r="J6" i="5"/>
  <c r="I6" i="5"/>
  <c r="B8" i="4" s="1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BB10" i="4"/>
  <c r="AT10" i="4"/>
  <c r="AL10" i="4"/>
  <c r="AD10" i="4"/>
  <c r="P10" i="4"/>
  <c r="I10" i="4"/>
  <c r="B10" i="4"/>
  <c r="AT8" i="4"/>
  <c r="AL8" i="4"/>
  <c r="W8" i="4"/>
  <c r="P8" i="4"/>
  <c r="I8" i="4"/>
  <c r="B6" i="4"/>
</calcChain>
</file>

<file path=xl/sharedStrings.xml><?xml version="1.0" encoding="utf-8"?>
<sst xmlns="http://schemas.openxmlformats.org/spreadsheetml/2006/main" count="241" uniqueCount="120">
  <si>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</si>
  <si>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</si>
  <si>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</si>
  <si>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</si>
  <si>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</si>
  <si>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</si>
  <si>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</si>
  <si>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</si>
  <si>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</si>
  <si>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</si>
  <si>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</si>
  <si>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</si>
  <si>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</si>
  <si>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</si>
  <si>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</si>
  <si>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</si>
  <si>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</si>
  <si>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</si>
  <si>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</si>
  <si>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</si>
  <si>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</si>
  <si>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</si>
  <si>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</si>
  <si>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</si>
  <si>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</si>
  <si>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</si>
  <si>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</si>
  <si>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</si>
  <si>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</si>
  <si>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</si>
  <si>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</si>
  <si>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</si>
  <si>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</si>
  <si>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</si>
  <si>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</si>
  <si>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</si>
  <si>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</si>
  <si>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</si>
  <si>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</si>
  <si>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</si>
  <si>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</si>
  <si>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</si>
  <si>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</si>
  <si>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</si>
  <si>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</si>
  <si>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</si>
  <si>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</si>
  <si>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</si>
  <si>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</si>
  <si>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</si>
  <si>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</si>
  <si>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</si>
  <si>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</si>
  <si>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</si>
  <si>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</si>
  <si>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</si>
  <si>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</si>
  <si>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</si>
  <si>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</si>
  <si>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</si>
  <si>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</si>
  <si>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</si>
  <si>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</si>
  <si>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</si>
  <si>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</si>
  <si>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</si>
  <si>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</si>
  <si>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</si>
  <si>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</si>
  <si>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</si>
  <si>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</si>
  <si>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</si>
  <si>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</si>
  <si>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</si>
  <si>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</si>
  <si>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</si>
  <si>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</si>
  <si>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</si>
  <si>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</si>
  <si>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</si>
  <si>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</si>
  <si>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</si>
  <si>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</si>
  <si>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</si>
  <si>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</si>
  <si>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</si>
  <si>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</si>
  <si>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</si>
  <si>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</si>
  <si>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</si>
  <si>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</si>
  <si>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</si>
  <si>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</si>
  <si>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</si>
  <si>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</si>
  <si>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</si>
  <si>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</si>
  <si>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</si>
  <si>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東京都　瑞穂町</t>
  </si>
  <si>
    <t>法非適用</t>
  </si>
  <si>
    <t>下水道事業</t>
  </si>
  <si>
    <t>公共下水道</t>
  </si>
  <si>
    <t>Bd1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</si>
  <si>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</si>
  <si>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</si>
  <si>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</si>
  <si>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</si>
  <si>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</si>
  <si>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</si>
  <si>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</si>
  <si>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</si>
  <si>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</si>
  <si>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</si>
  <si>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</si>
  <si>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</si>
  <si>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</si>
  <si>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</si>
  <si>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③管渠改善率について、令和元年度は管渠の更新等は行わなかった。過去のデータを比較しても類似団体平均、全国平均よりも改善率が低い状況である。しかし、耐震性については、管渠の耐震化は重要な幹線の耐震診断を実施しており、その結果に基づく耐震性能を有していない管渠については、更生工事により対策済みである。また、令和元年度に策定したストックマネジメント実施方針により、今後計画的に管渠改善を図っていく。</t>
    <rPh sb="17" eb="19">
      <t>カンキョ</t>
    </rPh>
    <rPh sb="20" eb="22">
      <t>コウシン</t>
    </rPh>
    <rPh sb="22" eb="23">
      <t>トウ</t>
    </rPh>
    <rPh sb="24" eb="25">
      <t>オコナ</t>
    </rPh>
    <rPh sb="31" eb="33">
      <t>カコ</t>
    </rPh>
    <rPh sb="38" eb="40">
      <t>ヒカク</t>
    </rPh>
    <rPh sb="82" eb="84">
      <t>カンキョ</t>
    </rPh>
    <rPh sb="85" eb="87">
      <t>タイシン</t>
    </rPh>
    <rPh sb="87" eb="88">
      <t>カ</t>
    </rPh>
    <rPh sb="152" eb="154">
      <t>レイワ</t>
    </rPh>
    <rPh sb="154" eb="155">
      <t>ガン</t>
    </rPh>
    <rPh sb="155" eb="157">
      <t>ネンド</t>
    </rPh>
    <rPh sb="158" eb="160">
      <t>サクテイ</t>
    </rPh>
    <rPh sb="172" eb="174">
      <t>ジッシ</t>
    </rPh>
    <rPh sb="174" eb="176">
      <t>ホウシン</t>
    </rPh>
    <rPh sb="180" eb="182">
      <t>コンゴ</t>
    </rPh>
    <phoneticPr fontId="4"/>
  </si>
  <si>
    <t>経営の健全性・効率性について、類似団体平均値、全国平均と比較して概ね健全で効率的な経営を行っているが、指標によっては注視すべきものもあり、使用料の大幅な増加が見込めない中で、施設更新等の維持管理事業に加え建設改良事業も予定されており、更なる経費削減と財源確保に努め、健全経営を維持していく。
令和2年度に法適化を開始し、事業を進めている。法適化後はストック情報や損益情報の的確な把握により、財務状況を明確にして適切な更新計画や経営計画に基づき、経営の効率化、行政サービスの向上を図り、持続性のある下水道経営を行う。また、将来にわたってもサービスの提供を安定的に継続することが可能となるように、中長期的な経営の基本計画である経営戦略を盛り込こんだ、下水道プランの改定を行う。</t>
    <rPh sb="146" eb="148">
      <t>レイワ</t>
    </rPh>
    <rPh sb="156" eb="158">
      <t>カイシ</t>
    </rPh>
    <rPh sb="316" eb="317">
      <t>モ</t>
    </rPh>
    <rPh sb="318" eb="319">
      <t>コ</t>
    </rPh>
    <rPh sb="323" eb="326">
      <t>ゲスイドウ</t>
    </rPh>
    <rPh sb="330" eb="332">
      <t>カイテイ</t>
    </rPh>
    <rPh sb="333" eb="334">
      <t>オコナ</t>
    </rPh>
    <phoneticPr fontId="4"/>
  </si>
  <si>
    <t xml:space="preserve">①収益的収支比率について、黒字を示す100％以上を維持している。前年度と比較し、大幅に上昇した要因は令和2年度の法適化による打切決算としたためである。今後、使用料の大幅な増加が見込めない中で、施設更新等の費用増加が見込まれるため、計画的かつ効率的な維持管理を行う。
④企業債残高対事業規模比率について、企業債に依存しすぎることはなく、類似団体平均値、全国平均と比較して低い状況である。一方で、今後、雨水幹線整備等の財源として企業債を予定しており、企業債残高は増加する見込みである。
⑤経費回収率について、類似団体平均値、全国平均と比較して高い状況である。しかし、今後は施設更新等の費用増加が見込まれるため、計画的な維持管理を行うとともに、比率が著しく悪化する場合は、料金の適正化について検討する。
⑥汚水処理原価について、類似団体平均値、全国平均と比較して効率的な汚水処理が実施されている。更なる有収水量の増加に努めるとともに、費用の平準化を図り計画的に維持管理を行う。
⑧水洗化率について、類似団体平均値、全国平均を上回った状況であるが、引き続き接続率の向上に努め、水洗化率100％を目指す。
</t>
    <rPh sb="40" eb="42">
      <t>オオハバ</t>
    </rPh>
    <rPh sb="43" eb="45">
      <t>ジョウショウ</t>
    </rPh>
    <rPh sb="120" eb="122">
      <t>コウリツ</t>
    </rPh>
    <rPh sb="122" eb="123">
      <t>テキ</t>
    </rPh>
    <rPh sb="271" eb="272">
      <t>タカ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</si>
</sst>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 formatCode="#,##0.00;&quot;△&quot;#,##0.00;&quot;-&quot;">
                  <c:v>0.09</c:v>
                </c:pt>
                <c:pt idx="1">
                  <c:v>0</c:v>
                </c:pt>
                <c:pt idx="2" formatCode="#,##0.00;&quot;△&quot;#,##0.00;&quot;-&quot;">
                  <c:v>7.0000000000000007E-2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5D4-410D-8F9C-28237C0F3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51392"/>
        <c:axId val="7505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0.27</c:v>
                </c:pt>
                <c:pt idx="1">
                  <c:v>0.17</c:v>
                </c:pt>
                <c:pt idx="2">
                  <c:v>0.13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5D4-410D-8F9C-28237C0F31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51392"/>
        <c:axId val="75053312"/>
      </c:lineChart>
      <c:dateAx>
        <c:axId val="750513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5053312"/>
        <c:crosses val="autoZero"/>
        <c:auto val="1"/>
        <c:lblOffset val="100"/>
        <c:baseTimeUnit val="years"/>
      </c:dateAx>
      <c:valAx>
        <c:axId val="7505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051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7B0-4E6C-A97C-208D0107B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901760"/>
        <c:axId val="134903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65.62</c:v>
                </c:pt>
                <c:pt idx="1">
                  <c:v>64.67</c:v>
                </c:pt>
                <c:pt idx="2">
                  <c:v>64.959999999999994</c:v>
                </c:pt>
                <c:pt idx="3">
                  <c:v>65.040000000000006</c:v>
                </c:pt>
                <c:pt idx="4">
                  <c:v>68.31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7B0-4E6C-A97C-208D0107B0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901760"/>
        <c:axId val="134903680"/>
      </c:lineChart>
      <c:dateAx>
        <c:axId val="1349017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4903680"/>
        <c:crosses val="autoZero"/>
        <c:auto val="1"/>
        <c:lblOffset val="100"/>
        <c:baseTimeUnit val="years"/>
      </c:dateAx>
      <c:valAx>
        <c:axId val="134903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901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97.79</c:v>
                </c:pt>
                <c:pt idx="1">
                  <c:v>97.92</c:v>
                </c:pt>
                <c:pt idx="2">
                  <c:v>98.03</c:v>
                </c:pt>
                <c:pt idx="3">
                  <c:v>98.14</c:v>
                </c:pt>
                <c:pt idx="4">
                  <c:v>98.39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DA-46FD-8A39-8FEEC50F6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012736"/>
        <c:axId val="13501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91.44</c:v>
                </c:pt>
                <c:pt idx="1">
                  <c:v>91.76</c:v>
                </c:pt>
                <c:pt idx="2">
                  <c:v>92.3</c:v>
                </c:pt>
                <c:pt idx="3">
                  <c:v>92.55</c:v>
                </c:pt>
                <c:pt idx="4">
                  <c:v>92.62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DA-46FD-8A39-8FEEC50F6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012736"/>
        <c:axId val="135014656"/>
      </c:lineChart>
      <c:dateAx>
        <c:axId val="135012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5014656"/>
        <c:crosses val="autoZero"/>
        <c:auto val="1"/>
        <c:lblOffset val="100"/>
        <c:baseTimeUnit val="years"/>
      </c:dateAx>
      <c:valAx>
        <c:axId val="13501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501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104.61</c:v>
                </c:pt>
                <c:pt idx="1">
                  <c:v>100.78</c:v>
                </c:pt>
                <c:pt idx="2">
                  <c:v>102.24</c:v>
                </c:pt>
                <c:pt idx="3">
                  <c:v>105.43</c:v>
                </c:pt>
                <c:pt idx="4">
                  <c:v>123.81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C7-4C37-B42C-0FF8F4AD1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5092736"/>
        <c:axId val="75094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BC7-4C37-B42C-0FF8F4AD15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092736"/>
        <c:axId val="75094656"/>
      </c:lineChart>
      <c:dateAx>
        <c:axId val="750927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5094656"/>
        <c:crosses val="autoZero"/>
        <c:auto val="1"/>
        <c:lblOffset val="100"/>
        <c:baseTimeUnit val="years"/>
      </c:dateAx>
      <c:valAx>
        <c:axId val="75094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5092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56F-49F6-9A68-0A3D8C747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01664"/>
        <c:axId val="1328035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56F-49F6-9A68-0A3D8C747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01664"/>
        <c:axId val="132803584"/>
      </c:lineChart>
      <c:dateAx>
        <c:axId val="13280166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2803584"/>
        <c:crosses val="autoZero"/>
        <c:auto val="1"/>
        <c:lblOffset val="100"/>
        <c:baseTimeUnit val="years"/>
      </c:dateAx>
      <c:valAx>
        <c:axId val="1328035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8016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58-4C7E-95BF-C5C1F254A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2838912"/>
        <c:axId val="132840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58-4C7E-95BF-C5C1F254A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2838912"/>
        <c:axId val="132840832"/>
      </c:lineChart>
      <c:dateAx>
        <c:axId val="1328389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2840832"/>
        <c:crosses val="autoZero"/>
        <c:auto val="1"/>
        <c:lblOffset val="100"/>
        <c:baseTimeUnit val="years"/>
      </c:dateAx>
      <c:valAx>
        <c:axId val="132840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28389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281-426B-A035-CCCAF6FE2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22816"/>
        <c:axId val="133924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281-426B-A035-CCCAF6FE2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22816"/>
        <c:axId val="133924736"/>
      </c:lineChart>
      <c:dateAx>
        <c:axId val="1339228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3924736"/>
        <c:crosses val="autoZero"/>
        <c:auto val="1"/>
        <c:lblOffset val="100"/>
        <c:baseTimeUnit val="years"/>
      </c:dateAx>
      <c:valAx>
        <c:axId val="133924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922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6D6-4F98-A206-D44EB0290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3946368"/>
        <c:axId val="134694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6D6-4F98-A206-D44EB0290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946368"/>
        <c:axId val="134694016"/>
      </c:lineChart>
      <c:dateAx>
        <c:axId val="13394636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4694016"/>
        <c:crosses val="autoZero"/>
        <c:auto val="1"/>
        <c:lblOffset val="100"/>
        <c:baseTimeUnit val="years"/>
      </c:dateAx>
      <c:valAx>
        <c:axId val="134694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3946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204.88</c:v>
                </c:pt>
                <c:pt idx="1">
                  <c:v>168.73</c:v>
                </c:pt>
                <c:pt idx="2">
                  <c:v>215.61</c:v>
                </c:pt>
                <c:pt idx="3">
                  <c:v>220.27</c:v>
                </c:pt>
                <c:pt idx="4">
                  <c:v>255.55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F76-4904-A9F6-4A82BBC87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20896"/>
        <c:axId val="134731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848.31</c:v>
                </c:pt>
                <c:pt idx="1">
                  <c:v>774.99</c:v>
                </c:pt>
                <c:pt idx="2">
                  <c:v>799.41</c:v>
                </c:pt>
                <c:pt idx="3">
                  <c:v>820.36</c:v>
                </c:pt>
                <c:pt idx="4">
                  <c:v>847.44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F76-4904-A9F6-4A82BBC876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720896"/>
        <c:axId val="134731264"/>
      </c:lineChart>
      <c:dateAx>
        <c:axId val="134720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4731264"/>
        <c:crosses val="autoZero"/>
        <c:auto val="1"/>
        <c:lblOffset val="100"/>
        <c:baseTimeUnit val="years"/>
      </c:dateAx>
      <c:valAx>
        <c:axId val="134731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720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113.2</c:v>
                </c:pt>
                <c:pt idx="1">
                  <c:v>99.85</c:v>
                </c:pt>
                <c:pt idx="2">
                  <c:v>102.65</c:v>
                </c:pt>
                <c:pt idx="3">
                  <c:v>104.92</c:v>
                </c:pt>
                <c:pt idx="4">
                  <c:v>115.98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677-42FC-9682-D0E6DBFCC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36224"/>
        <c:axId val="13483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94.38</c:v>
                </c:pt>
                <c:pt idx="1">
                  <c:v>96.57</c:v>
                </c:pt>
                <c:pt idx="2">
                  <c:v>96.54</c:v>
                </c:pt>
                <c:pt idx="3">
                  <c:v>95.4</c:v>
                </c:pt>
                <c:pt idx="4">
                  <c:v>94.69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677-42FC-9682-D0E6DBFCC6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36224"/>
        <c:axId val="134838144"/>
      </c:lineChart>
      <c:dateAx>
        <c:axId val="13483622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4838144"/>
        <c:crosses val="autoZero"/>
        <c:auto val="1"/>
        <c:lblOffset val="100"/>
        <c:baseTimeUnit val="years"/>
      </c:dateAx>
      <c:valAx>
        <c:axId val="13483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836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109.96</c:v>
                </c:pt>
                <c:pt idx="1">
                  <c:v>126.58</c:v>
                </c:pt>
                <c:pt idx="2">
                  <c:v>120.91</c:v>
                </c:pt>
                <c:pt idx="3">
                  <c:v>118.15</c:v>
                </c:pt>
                <c:pt idx="4">
                  <c:v>100.18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FD-47C7-AFAD-166AA2736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847872"/>
        <c:axId val="134874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165.45</c:v>
                </c:pt>
                <c:pt idx="1">
                  <c:v>161.54</c:v>
                </c:pt>
                <c:pt idx="2">
                  <c:v>162.81</c:v>
                </c:pt>
                <c:pt idx="3">
                  <c:v>163.19999999999999</c:v>
                </c:pt>
                <c:pt idx="4">
                  <c:v>159.78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FD-47C7-AFAD-166AA2736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847872"/>
        <c:axId val="134874624"/>
      </c:lineChart>
      <c:dateAx>
        <c:axId val="1348478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4874624"/>
        <c:crosses val="autoZero"/>
        <c:auto val="1"/>
        <c:lblOffset val="100"/>
        <c:baseTimeUnit val="years"/>
      </c:dateAx>
      <c:valAx>
        <c:axId val="134874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484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【682.51】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【59.64】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【136.15】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【100.34】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Normal="100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3" t="s">
        <v>0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</row>
    <row r="3" spans="1:78" ht="9.75" customHeight="1" x14ac:dyDescent="0.15">
      <c r="A3" s="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43"/>
      <c r="BW3" s="43"/>
      <c r="BX3" s="43"/>
      <c r="BY3" s="43"/>
      <c r="BZ3" s="43"/>
    </row>
    <row r="4" spans="1:78" ht="9.75" customHeight="1" x14ac:dyDescent="0.15">
      <c r="A4" s="2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  <c r="BM4" s="43"/>
      <c r="BN4" s="43"/>
      <c r="BO4" s="43"/>
      <c r="BP4" s="43"/>
      <c r="BQ4" s="43"/>
      <c r="BR4" s="43"/>
      <c r="BS4" s="43"/>
      <c r="BT4" s="43"/>
      <c r="BU4" s="43"/>
      <c r="BV4" s="43"/>
      <c r="BW4" s="43"/>
      <c r="BX4" s="43"/>
      <c r="BY4" s="43"/>
      <c r="BZ4" s="4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4" t="str">
        <f>データ!H6</f>
        <v>東京都　瑞穂町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5" t="s">
        <v>1</v>
      </c>
      <c r="C7" s="45"/>
      <c r="D7" s="45"/>
      <c r="E7" s="45"/>
      <c r="F7" s="45"/>
      <c r="G7" s="45"/>
      <c r="H7" s="45"/>
      <c r="I7" s="45" t="s">
        <v>2</v>
      </c>
      <c r="J7" s="45"/>
      <c r="K7" s="45"/>
      <c r="L7" s="45"/>
      <c r="M7" s="45"/>
      <c r="N7" s="45"/>
      <c r="O7" s="45"/>
      <c r="P7" s="45" t="s">
        <v>3</v>
      </c>
      <c r="Q7" s="45"/>
      <c r="R7" s="45"/>
      <c r="S7" s="45"/>
      <c r="T7" s="45"/>
      <c r="U7" s="45"/>
      <c r="V7" s="45"/>
      <c r="W7" s="45" t="s">
        <v>4</v>
      </c>
      <c r="X7" s="45"/>
      <c r="Y7" s="45"/>
      <c r="Z7" s="45"/>
      <c r="AA7" s="45"/>
      <c r="AB7" s="45"/>
      <c r="AC7" s="45"/>
      <c r="AD7" s="45" t="s">
        <v>5</v>
      </c>
      <c r="AE7" s="45"/>
      <c r="AF7" s="45"/>
      <c r="AG7" s="45"/>
      <c r="AH7" s="45"/>
      <c r="AI7" s="45"/>
      <c r="AJ7" s="45"/>
      <c r="AK7" s="3"/>
      <c r="AL7" s="45" t="s">
        <v>6</v>
      </c>
      <c r="AM7" s="45"/>
      <c r="AN7" s="45"/>
      <c r="AO7" s="45"/>
      <c r="AP7" s="45"/>
      <c r="AQ7" s="45"/>
      <c r="AR7" s="45"/>
      <c r="AS7" s="45"/>
      <c r="AT7" s="45" t="s">
        <v>7</v>
      </c>
      <c r="AU7" s="45"/>
      <c r="AV7" s="45"/>
      <c r="AW7" s="45"/>
      <c r="AX7" s="45"/>
      <c r="AY7" s="45"/>
      <c r="AZ7" s="45"/>
      <c r="BA7" s="45"/>
      <c r="BB7" s="45" t="s">
        <v>8</v>
      </c>
      <c r="BC7" s="45"/>
      <c r="BD7" s="45"/>
      <c r="BE7" s="45"/>
      <c r="BF7" s="45"/>
      <c r="BG7" s="45"/>
      <c r="BH7" s="45"/>
      <c r="BI7" s="45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9" t="str">
        <f>データ!I6</f>
        <v>法非適用</v>
      </c>
      <c r="C8" s="49"/>
      <c r="D8" s="49"/>
      <c r="E8" s="49"/>
      <c r="F8" s="49"/>
      <c r="G8" s="49"/>
      <c r="H8" s="49"/>
      <c r="I8" s="49" t="str">
        <f>データ!J6</f>
        <v>下水道事業</v>
      </c>
      <c r="J8" s="49"/>
      <c r="K8" s="49"/>
      <c r="L8" s="49"/>
      <c r="M8" s="49"/>
      <c r="N8" s="49"/>
      <c r="O8" s="49"/>
      <c r="P8" s="49" t="str">
        <f>データ!K6</f>
        <v>公共下水道</v>
      </c>
      <c r="Q8" s="49"/>
      <c r="R8" s="49"/>
      <c r="S8" s="49"/>
      <c r="T8" s="49"/>
      <c r="U8" s="49"/>
      <c r="V8" s="49"/>
      <c r="W8" s="49" t="str">
        <f>データ!L6</f>
        <v>Bd1</v>
      </c>
      <c r="X8" s="49"/>
      <c r="Y8" s="49"/>
      <c r="Z8" s="49"/>
      <c r="AA8" s="49"/>
      <c r="AB8" s="49"/>
      <c r="AC8" s="49"/>
      <c r="AD8" s="50" t="str">
        <f>データ!$M$6</f>
        <v>非設置</v>
      </c>
      <c r="AE8" s="50"/>
      <c r="AF8" s="50"/>
      <c r="AG8" s="50"/>
      <c r="AH8" s="50"/>
      <c r="AI8" s="50"/>
      <c r="AJ8" s="50"/>
      <c r="AK8" s="3"/>
      <c r="AL8" s="51">
        <f>データ!S6</f>
        <v>32824</v>
      </c>
      <c r="AM8" s="51"/>
      <c r="AN8" s="51"/>
      <c r="AO8" s="51"/>
      <c r="AP8" s="51"/>
      <c r="AQ8" s="51"/>
      <c r="AR8" s="51"/>
      <c r="AS8" s="51"/>
      <c r="AT8" s="46">
        <f>データ!T6</f>
        <v>16.850000000000001</v>
      </c>
      <c r="AU8" s="46"/>
      <c r="AV8" s="46"/>
      <c r="AW8" s="46"/>
      <c r="AX8" s="46"/>
      <c r="AY8" s="46"/>
      <c r="AZ8" s="46"/>
      <c r="BA8" s="46"/>
      <c r="BB8" s="46">
        <f>データ!U6</f>
        <v>1948.01</v>
      </c>
      <c r="BC8" s="46"/>
      <c r="BD8" s="46"/>
      <c r="BE8" s="46"/>
      <c r="BF8" s="46"/>
      <c r="BG8" s="46"/>
      <c r="BH8" s="46"/>
      <c r="BI8" s="46"/>
      <c r="BJ8" s="3"/>
      <c r="BK8" s="3"/>
      <c r="BL8" s="47" t="s">
        <v>10</v>
      </c>
      <c r="BM8" s="48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5" t="s">
        <v>12</v>
      </c>
      <c r="C9" s="45"/>
      <c r="D9" s="45"/>
      <c r="E9" s="45"/>
      <c r="F9" s="45"/>
      <c r="G9" s="45"/>
      <c r="H9" s="45"/>
      <c r="I9" s="45" t="s">
        <v>13</v>
      </c>
      <c r="J9" s="45"/>
      <c r="K9" s="45"/>
      <c r="L9" s="45"/>
      <c r="M9" s="45"/>
      <c r="N9" s="45"/>
      <c r="O9" s="45"/>
      <c r="P9" s="45" t="s">
        <v>14</v>
      </c>
      <c r="Q9" s="45"/>
      <c r="R9" s="45"/>
      <c r="S9" s="45"/>
      <c r="T9" s="45"/>
      <c r="U9" s="45"/>
      <c r="V9" s="45"/>
      <c r="W9" s="45" t="s">
        <v>15</v>
      </c>
      <c r="X9" s="45"/>
      <c r="Y9" s="45"/>
      <c r="Z9" s="45"/>
      <c r="AA9" s="45"/>
      <c r="AB9" s="45"/>
      <c r="AC9" s="45"/>
      <c r="AD9" s="45" t="s">
        <v>16</v>
      </c>
      <c r="AE9" s="45"/>
      <c r="AF9" s="45"/>
      <c r="AG9" s="45"/>
      <c r="AH9" s="45"/>
      <c r="AI9" s="45"/>
      <c r="AJ9" s="45"/>
      <c r="AK9" s="3"/>
      <c r="AL9" s="45" t="s">
        <v>17</v>
      </c>
      <c r="AM9" s="45"/>
      <c r="AN9" s="45"/>
      <c r="AO9" s="45"/>
      <c r="AP9" s="45"/>
      <c r="AQ9" s="45"/>
      <c r="AR9" s="45"/>
      <c r="AS9" s="45"/>
      <c r="AT9" s="45" t="s">
        <v>18</v>
      </c>
      <c r="AU9" s="45"/>
      <c r="AV9" s="45"/>
      <c r="AW9" s="45"/>
      <c r="AX9" s="45"/>
      <c r="AY9" s="45"/>
      <c r="AZ9" s="45"/>
      <c r="BA9" s="45"/>
      <c r="BB9" s="45" t="s">
        <v>19</v>
      </c>
      <c r="BC9" s="45"/>
      <c r="BD9" s="45"/>
      <c r="BE9" s="45"/>
      <c r="BF9" s="45"/>
      <c r="BG9" s="45"/>
      <c r="BH9" s="45"/>
      <c r="BI9" s="45"/>
      <c r="BJ9" s="3"/>
      <c r="BK9" s="3"/>
      <c r="BL9" s="52" t="s">
        <v>20</v>
      </c>
      <c r="BM9" s="53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98.12</v>
      </c>
      <c r="Q10" s="46"/>
      <c r="R10" s="46"/>
      <c r="S10" s="46"/>
      <c r="T10" s="46"/>
      <c r="U10" s="46"/>
      <c r="V10" s="46"/>
      <c r="W10" s="46">
        <f>データ!Q6</f>
        <v>81.56</v>
      </c>
      <c r="X10" s="46"/>
      <c r="Y10" s="46"/>
      <c r="Z10" s="46"/>
      <c r="AA10" s="46"/>
      <c r="AB10" s="46"/>
      <c r="AC10" s="46"/>
      <c r="AD10" s="51">
        <f>データ!R6</f>
        <v>1600</v>
      </c>
      <c r="AE10" s="51"/>
      <c r="AF10" s="51"/>
      <c r="AG10" s="51"/>
      <c r="AH10" s="51"/>
      <c r="AI10" s="51"/>
      <c r="AJ10" s="51"/>
      <c r="AK10" s="2"/>
      <c r="AL10" s="51">
        <f>データ!V6</f>
        <v>32078</v>
      </c>
      <c r="AM10" s="51"/>
      <c r="AN10" s="51"/>
      <c r="AO10" s="51"/>
      <c r="AP10" s="51"/>
      <c r="AQ10" s="51"/>
      <c r="AR10" s="51"/>
      <c r="AS10" s="51"/>
      <c r="AT10" s="46">
        <f>データ!W6</f>
        <v>7.95</v>
      </c>
      <c r="AU10" s="46"/>
      <c r="AV10" s="46"/>
      <c r="AW10" s="46"/>
      <c r="AX10" s="46"/>
      <c r="AY10" s="46"/>
      <c r="AZ10" s="46"/>
      <c r="BA10" s="46"/>
      <c r="BB10" s="46">
        <f>データ!X6</f>
        <v>4034.97</v>
      </c>
      <c r="BC10" s="46"/>
      <c r="BD10" s="46"/>
      <c r="BE10" s="46"/>
      <c r="BF10" s="46"/>
      <c r="BG10" s="46"/>
      <c r="BH10" s="46"/>
      <c r="BI10" s="46"/>
      <c r="BJ10" s="2"/>
      <c r="BK10" s="2"/>
      <c r="BL10" s="69" t="s">
        <v>22</v>
      </c>
      <c r="BM10" s="70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71" t="s">
        <v>24</v>
      </c>
      <c r="BM11" s="71"/>
      <c r="BN11" s="71"/>
      <c r="BO11" s="71"/>
      <c r="BP11" s="71"/>
      <c r="BQ11" s="71"/>
      <c r="BR11" s="71"/>
      <c r="BS11" s="71"/>
      <c r="BT11" s="71"/>
      <c r="BU11" s="71"/>
      <c r="BV11" s="71"/>
      <c r="BW11" s="71"/>
      <c r="BX11" s="71"/>
      <c r="BY11" s="71"/>
      <c r="BZ11" s="71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71"/>
      <c r="BM12" s="71"/>
      <c r="BN12" s="71"/>
      <c r="BO12" s="71"/>
      <c r="BP12" s="71"/>
      <c r="BQ12" s="71"/>
      <c r="BR12" s="71"/>
      <c r="BS12" s="71"/>
      <c r="BT12" s="71"/>
      <c r="BU12" s="71"/>
      <c r="BV12" s="71"/>
      <c r="BW12" s="71"/>
      <c r="BX12" s="71"/>
      <c r="BY12" s="71"/>
      <c r="BZ12" s="71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</row>
    <row r="14" spans="1:78" ht="13.5" customHeight="1" x14ac:dyDescent="0.15">
      <c r="A14" s="2"/>
      <c r="B14" s="73" t="s">
        <v>25</v>
      </c>
      <c r="C14" s="74"/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5"/>
      <c r="BK14" s="2"/>
      <c r="BL14" s="63" t="s">
        <v>26</v>
      </c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66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4" t="s">
        <v>119</v>
      </c>
      <c r="BM16" s="55"/>
      <c r="BN16" s="55"/>
      <c r="BO16" s="55"/>
      <c r="BP16" s="55"/>
      <c r="BQ16" s="55"/>
      <c r="BR16" s="55"/>
      <c r="BS16" s="55"/>
      <c r="BT16" s="55"/>
      <c r="BU16" s="55"/>
      <c r="BV16" s="55"/>
      <c r="BW16" s="55"/>
      <c r="BX16" s="55"/>
      <c r="BY16" s="55"/>
      <c r="BZ16" s="56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4"/>
      <c r="BM17" s="55"/>
      <c r="BN17" s="55"/>
      <c r="BO17" s="55"/>
      <c r="BP17" s="55"/>
      <c r="BQ17" s="55"/>
      <c r="BR17" s="55"/>
      <c r="BS17" s="55"/>
      <c r="BT17" s="55"/>
      <c r="BU17" s="55"/>
      <c r="BV17" s="55"/>
      <c r="BW17" s="55"/>
      <c r="BX17" s="55"/>
      <c r="BY17" s="55"/>
      <c r="BZ17" s="56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4"/>
      <c r="BM18" s="55"/>
      <c r="BN18" s="55"/>
      <c r="BO18" s="55"/>
      <c r="BP18" s="55"/>
      <c r="BQ18" s="55"/>
      <c r="BR18" s="55"/>
      <c r="BS18" s="55"/>
      <c r="BT18" s="55"/>
      <c r="BU18" s="55"/>
      <c r="BV18" s="55"/>
      <c r="BW18" s="55"/>
      <c r="BX18" s="55"/>
      <c r="BY18" s="55"/>
      <c r="BZ18" s="56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4"/>
      <c r="BM19" s="55"/>
      <c r="BN19" s="55"/>
      <c r="BO19" s="55"/>
      <c r="BP19" s="55"/>
      <c r="BQ19" s="55"/>
      <c r="BR19" s="55"/>
      <c r="BS19" s="55"/>
      <c r="BT19" s="55"/>
      <c r="BU19" s="55"/>
      <c r="BV19" s="55"/>
      <c r="BW19" s="55"/>
      <c r="BX19" s="55"/>
      <c r="BY19" s="55"/>
      <c r="BZ19" s="56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4"/>
      <c r="BM20" s="55"/>
      <c r="BN20" s="55"/>
      <c r="BO20" s="55"/>
      <c r="BP20" s="55"/>
      <c r="BQ20" s="55"/>
      <c r="BR20" s="55"/>
      <c r="BS20" s="55"/>
      <c r="BT20" s="55"/>
      <c r="BU20" s="55"/>
      <c r="BV20" s="55"/>
      <c r="BW20" s="55"/>
      <c r="BX20" s="55"/>
      <c r="BY20" s="55"/>
      <c r="BZ20" s="56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4"/>
      <c r="BM21" s="55"/>
      <c r="BN21" s="55"/>
      <c r="BO21" s="55"/>
      <c r="BP21" s="55"/>
      <c r="BQ21" s="55"/>
      <c r="BR21" s="55"/>
      <c r="BS21" s="55"/>
      <c r="BT21" s="55"/>
      <c r="BU21" s="55"/>
      <c r="BV21" s="55"/>
      <c r="BW21" s="55"/>
      <c r="BX21" s="55"/>
      <c r="BY21" s="55"/>
      <c r="BZ21" s="56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4"/>
      <c r="BM22" s="55"/>
      <c r="BN22" s="55"/>
      <c r="BO22" s="55"/>
      <c r="BP22" s="55"/>
      <c r="BQ22" s="55"/>
      <c r="BR22" s="55"/>
      <c r="BS22" s="55"/>
      <c r="BT22" s="55"/>
      <c r="BU22" s="55"/>
      <c r="BV22" s="55"/>
      <c r="BW22" s="55"/>
      <c r="BX22" s="55"/>
      <c r="BY22" s="55"/>
      <c r="BZ22" s="56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4"/>
      <c r="BM23" s="55"/>
      <c r="BN23" s="55"/>
      <c r="BO23" s="55"/>
      <c r="BP23" s="55"/>
      <c r="BQ23" s="55"/>
      <c r="BR23" s="55"/>
      <c r="BS23" s="55"/>
      <c r="BT23" s="55"/>
      <c r="BU23" s="55"/>
      <c r="BV23" s="55"/>
      <c r="BW23" s="55"/>
      <c r="BX23" s="55"/>
      <c r="BY23" s="55"/>
      <c r="BZ23" s="56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4"/>
      <c r="BM24" s="55"/>
      <c r="BN24" s="55"/>
      <c r="BO24" s="55"/>
      <c r="BP24" s="55"/>
      <c r="BQ24" s="55"/>
      <c r="BR24" s="55"/>
      <c r="BS24" s="55"/>
      <c r="BT24" s="55"/>
      <c r="BU24" s="55"/>
      <c r="BV24" s="55"/>
      <c r="BW24" s="55"/>
      <c r="BX24" s="55"/>
      <c r="BY24" s="55"/>
      <c r="BZ24" s="56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4"/>
      <c r="BM25" s="55"/>
      <c r="BN25" s="55"/>
      <c r="BO25" s="55"/>
      <c r="BP25" s="55"/>
      <c r="BQ25" s="55"/>
      <c r="BR25" s="55"/>
      <c r="BS25" s="55"/>
      <c r="BT25" s="55"/>
      <c r="BU25" s="55"/>
      <c r="BV25" s="55"/>
      <c r="BW25" s="55"/>
      <c r="BX25" s="55"/>
      <c r="BY25" s="55"/>
      <c r="BZ25" s="56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4"/>
      <c r="BM26" s="55"/>
      <c r="BN26" s="55"/>
      <c r="BO26" s="55"/>
      <c r="BP26" s="55"/>
      <c r="BQ26" s="55"/>
      <c r="BR26" s="55"/>
      <c r="BS26" s="55"/>
      <c r="BT26" s="55"/>
      <c r="BU26" s="55"/>
      <c r="BV26" s="55"/>
      <c r="BW26" s="55"/>
      <c r="BX26" s="55"/>
      <c r="BY26" s="55"/>
      <c r="BZ26" s="56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4"/>
      <c r="BM27" s="55"/>
      <c r="BN27" s="55"/>
      <c r="BO27" s="55"/>
      <c r="BP27" s="55"/>
      <c r="BQ27" s="55"/>
      <c r="BR27" s="55"/>
      <c r="BS27" s="55"/>
      <c r="BT27" s="55"/>
      <c r="BU27" s="55"/>
      <c r="BV27" s="55"/>
      <c r="BW27" s="55"/>
      <c r="BX27" s="55"/>
      <c r="BY27" s="55"/>
      <c r="BZ27" s="56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4"/>
      <c r="BM28" s="55"/>
      <c r="BN28" s="55"/>
      <c r="BO28" s="55"/>
      <c r="BP28" s="55"/>
      <c r="BQ28" s="55"/>
      <c r="BR28" s="55"/>
      <c r="BS28" s="55"/>
      <c r="BT28" s="55"/>
      <c r="BU28" s="55"/>
      <c r="BV28" s="55"/>
      <c r="BW28" s="55"/>
      <c r="BX28" s="55"/>
      <c r="BY28" s="55"/>
      <c r="BZ28" s="56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4"/>
      <c r="BM29" s="55"/>
      <c r="BN29" s="55"/>
      <c r="BO29" s="55"/>
      <c r="BP29" s="55"/>
      <c r="BQ29" s="55"/>
      <c r="BR29" s="55"/>
      <c r="BS29" s="55"/>
      <c r="BT29" s="55"/>
      <c r="BU29" s="55"/>
      <c r="BV29" s="55"/>
      <c r="BW29" s="55"/>
      <c r="BX29" s="55"/>
      <c r="BY29" s="55"/>
      <c r="BZ29" s="56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4"/>
      <c r="BM30" s="55"/>
      <c r="BN30" s="55"/>
      <c r="BO30" s="55"/>
      <c r="BP30" s="55"/>
      <c r="BQ30" s="55"/>
      <c r="BR30" s="55"/>
      <c r="BS30" s="55"/>
      <c r="BT30" s="55"/>
      <c r="BU30" s="55"/>
      <c r="BV30" s="55"/>
      <c r="BW30" s="55"/>
      <c r="BX30" s="55"/>
      <c r="BY30" s="55"/>
      <c r="BZ30" s="56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4"/>
      <c r="BM31" s="55"/>
      <c r="BN31" s="55"/>
      <c r="BO31" s="55"/>
      <c r="BP31" s="55"/>
      <c r="BQ31" s="55"/>
      <c r="BR31" s="55"/>
      <c r="BS31" s="55"/>
      <c r="BT31" s="55"/>
      <c r="BU31" s="55"/>
      <c r="BV31" s="55"/>
      <c r="BW31" s="55"/>
      <c r="BX31" s="55"/>
      <c r="BY31" s="55"/>
      <c r="BZ31" s="56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4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6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4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6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54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6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54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6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4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6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4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6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4"/>
      <c r="BM38" s="55"/>
      <c r="BN38" s="55"/>
      <c r="BO38" s="55"/>
      <c r="BP38" s="55"/>
      <c r="BQ38" s="55"/>
      <c r="BR38" s="55"/>
      <c r="BS38" s="55"/>
      <c r="BT38" s="55"/>
      <c r="BU38" s="55"/>
      <c r="BV38" s="55"/>
      <c r="BW38" s="55"/>
      <c r="BX38" s="55"/>
      <c r="BY38" s="55"/>
      <c r="BZ38" s="56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4"/>
      <c r="BM39" s="55"/>
      <c r="BN39" s="55"/>
      <c r="BO39" s="55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6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4"/>
      <c r="BM40" s="55"/>
      <c r="BN40" s="55"/>
      <c r="BO40" s="55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6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4"/>
      <c r="BM41" s="55"/>
      <c r="BN41" s="55"/>
      <c r="BO41" s="55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6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4"/>
      <c r="BM42" s="55"/>
      <c r="BN42" s="55"/>
      <c r="BO42" s="55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6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4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6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7"/>
      <c r="BM44" s="58"/>
      <c r="BN44" s="58"/>
      <c r="BO44" s="58"/>
      <c r="BP44" s="58"/>
      <c r="BQ44" s="58"/>
      <c r="BR44" s="58"/>
      <c r="BS44" s="58"/>
      <c r="BT44" s="58"/>
      <c r="BU44" s="58"/>
      <c r="BV44" s="58"/>
      <c r="BW44" s="58"/>
      <c r="BX44" s="58"/>
      <c r="BY44" s="58"/>
      <c r="BZ44" s="59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3" t="s">
        <v>27</v>
      </c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/>
      <c r="BZ45" s="6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6"/>
      <c r="BM46" s="67"/>
      <c r="BN46" s="67"/>
      <c r="BO46" s="67"/>
      <c r="BP46" s="67"/>
      <c r="BQ46" s="67"/>
      <c r="BR46" s="67"/>
      <c r="BS46" s="67"/>
      <c r="BT46" s="67"/>
      <c r="BU46" s="67"/>
      <c r="BV46" s="67"/>
      <c r="BW46" s="67"/>
      <c r="BX46" s="67"/>
      <c r="BY46" s="67"/>
      <c r="BZ46" s="6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4" t="s">
        <v>117</v>
      </c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6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4"/>
      <c r="BM48" s="55"/>
      <c r="BN48" s="55"/>
      <c r="BO48" s="55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6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4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6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4"/>
      <c r="BM50" s="55"/>
      <c r="BN50" s="55"/>
      <c r="BO50" s="55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6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4"/>
      <c r="BM51" s="55"/>
      <c r="BN51" s="55"/>
      <c r="BO51" s="55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6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4"/>
      <c r="BM52" s="55"/>
      <c r="BN52" s="55"/>
      <c r="BO52" s="55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6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4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6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4"/>
      <c r="BM54" s="55"/>
      <c r="BN54" s="55"/>
      <c r="BO54" s="55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6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4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6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54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6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54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6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54"/>
      <c r="BM58" s="55"/>
      <c r="BN58" s="55"/>
      <c r="BO58" s="55"/>
      <c r="BP58" s="55"/>
      <c r="BQ58" s="55"/>
      <c r="BR58" s="55"/>
      <c r="BS58" s="55"/>
      <c r="BT58" s="55"/>
      <c r="BU58" s="55"/>
      <c r="BV58" s="55"/>
      <c r="BW58" s="55"/>
      <c r="BX58" s="55"/>
      <c r="BY58" s="55"/>
      <c r="BZ58" s="56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54"/>
      <c r="BM59" s="55"/>
      <c r="BN59" s="55"/>
      <c r="BO59" s="55"/>
      <c r="BP59" s="55"/>
      <c r="BQ59" s="55"/>
      <c r="BR59" s="55"/>
      <c r="BS59" s="55"/>
      <c r="BT59" s="55"/>
      <c r="BU59" s="55"/>
      <c r="BV59" s="55"/>
      <c r="BW59" s="55"/>
      <c r="BX59" s="55"/>
      <c r="BY59" s="55"/>
      <c r="BZ59" s="56"/>
    </row>
    <row r="60" spans="1:78" ht="13.5" customHeight="1" x14ac:dyDescent="0.15">
      <c r="A60" s="2"/>
      <c r="B60" s="60" t="s">
        <v>28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54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6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54"/>
      <c r="BM61" s="55"/>
      <c r="BN61" s="55"/>
      <c r="BO61" s="55"/>
      <c r="BP61" s="55"/>
      <c r="BQ61" s="55"/>
      <c r="BR61" s="55"/>
      <c r="BS61" s="55"/>
      <c r="BT61" s="55"/>
      <c r="BU61" s="55"/>
      <c r="BV61" s="55"/>
      <c r="BW61" s="55"/>
      <c r="BX61" s="55"/>
      <c r="BY61" s="55"/>
      <c r="BZ61" s="56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4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6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7"/>
      <c r="BM63" s="58"/>
      <c r="BN63" s="58"/>
      <c r="BO63" s="58"/>
      <c r="BP63" s="58"/>
      <c r="BQ63" s="58"/>
      <c r="BR63" s="58"/>
      <c r="BS63" s="58"/>
      <c r="BT63" s="58"/>
      <c r="BU63" s="58"/>
      <c r="BV63" s="58"/>
      <c r="BW63" s="58"/>
      <c r="BX63" s="58"/>
      <c r="BY63" s="58"/>
      <c r="BZ63" s="59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3" t="s">
        <v>29</v>
      </c>
      <c r="BM64" s="64"/>
      <c r="BN64" s="64"/>
      <c r="BO64" s="64"/>
      <c r="BP64" s="64"/>
      <c r="BQ64" s="64"/>
      <c r="BR64" s="64"/>
      <c r="BS64" s="64"/>
      <c r="BT64" s="64"/>
      <c r="BU64" s="64"/>
      <c r="BV64" s="64"/>
      <c r="BW64" s="64"/>
      <c r="BX64" s="64"/>
      <c r="BY64" s="64"/>
      <c r="BZ64" s="6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6"/>
      <c r="BM65" s="67"/>
      <c r="BN65" s="67"/>
      <c r="BO65" s="67"/>
      <c r="BP65" s="67"/>
      <c r="BQ65" s="67"/>
      <c r="BR65" s="67"/>
      <c r="BS65" s="67"/>
      <c r="BT65" s="67"/>
      <c r="BU65" s="67"/>
      <c r="BV65" s="67"/>
      <c r="BW65" s="67"/>
      <c r="BX65" s="67"/>
      <c r="BY65" s="67"/>
      <c r="BZ65" s="6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4" t="s">
        <v>118</v>
      </c>
      <c r="BM66" s="55"/>
      <c r="BN66" s="55"/>
      <c r="BO66" s="55"/>
      <c r="BP66" s="55"/>
      <c r="BQ66" s="55"/>
      <c r="BR66" s="55"/>
      <c r="BS66" s="55"/>
      <c r="BT66" s="55"/>
      <c r="BU66" s="55"/>
      <c r="BV66" s="55"/>
      <c r="BW66" s="55"/>
      <c r="BX66" s="55"/>
      <c r="BY66" s="55"/>
      <c r="BZ66" s="56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4"/>
      <c r="BM67" s="55"/>
      <c r="BN67" s="55"/>
      <c r="BO67" s="55"/>
      <c r="BP67" s="55"/>
      <c r="BQ67" s="55"/>
      <c r="BR67" s="55"/>
      <c r="BS67" s="55"/>
      <c r="BT67" s="55"/>
      <c r="BU67" s="55"/>
      <c r="BV67" s="55"/>
      <c r="BW67" s="55"/>
      <c r="BX67" s="55"/>
      <c r="BY67" s="55"/>
      <c r="BZ67" s="56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4"/>
      <c r="BM68" s="55"/>
      <c r="BN68" s="55"/>
      <c r="BO68" s="55"/>
      <c r="BP68" s="55"/>
      <c r="BQ68" s="55"/>
      <c r="BR68" s="55"/>
      <c r="BS68" s="55"/>
      <c r="BT68" s="55"/>
      <c r="BU68" s="55"/>
      <c r="BV68" s="55"/>
      <c r="BW68" s="55"/>
      <c r="BX68" s="55"/>
      <c r="BY68" s="55"/>
      <c r="BZ68" s="56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4"/>
      <c r="BM69" s="55"/>
      <c r="BN69" s="55"/>
      <c r="BO69" s="55"/>
      <c r="BP69" s="55"/>
      <c r="BQ69" s="55"/>
      <c r="BR69" s="55"/>
      <c r="BS69" s="55"/>
      <c r="BT69" s="55"/>
      <c r="BU69" s="55"/>
      <c r="BV69" s="55"/>
      <c r="BW69" s="55"/>
      <c r="BX69" s="55"/>
      <c r="BY69" s="55"/>
      <c r="BZ69" s="56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4"/>
      <c r="BM70" s="55"/>
      <c r="BN70" s="55"/>
      <c r="BO70" s="55"/>
      <c r="BP70" s="55"/>
      <c r="BQ70" s="55"/>
      <c r="BR70" s="55"/>
      <c r="BS70" s="55"/>
      <c r="BT70" s="55"/>
      <c r="BU70" s="55"/>
      <c r="BV70" s="55"/>
      <c r="BW70" s="55"/>
      <c r="BX70" s="55"/>
      <c r="BY70" s="55"/>
      <c r="BZ70" s="56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4"/>
      <c r="BM71" s="55"/>
      <c r="BN71" s="55"/>
      <c r="BO71" s="55"/>
      <c r="BP71" s="55"/>
      <c r="BQ71" s="55"/>
      <c r="BR71" s="55"/>
      <c r="BS71" s="55"/>
      <c r="BT71" s="55"/>
      <c r="BU71" s="55"/>
      <c r="BV71" s="55"/>
      <c r="BW71" s="55"/>
      <c r="BX71" s="55"/>
      <c r="BY71" s="55"/>
      <c r="BZ71" s="56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4"/>
      <c r="BM72" s="55"/>
      <c r="BN72" s="55"/>
      <c r="BO72" s="55"/>
      <c r="BP72" s="55"/>
      <c r="BQ72" s="55"/>
      <c r="BR72" s="55"/>
      <c r="BS72" s="55"/>
      <c r="BT72" s="55"/>
      <c r="BU72" s="55"/>
      <c r="BV72" s="55"/>
      <c r="BW72" s="55"/>
      <c r="BX72" s="55"/>
      <c r="BY72" s="55"/>
      <c r="BZ72" s="56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4"/>
      <c r="BM73" s="55"/>
      <c r="BN73" s="55"/>
      <c r="BO73" s="55"/>
      <c r="BP73" s="55"/>
      <c r="BQ73" s="55"/>
      <c r="BR73" s="55"/>
      <c r="BS73" s="55"/>
      <c r="BT73" s="55"/>
      <c r="BU73" s="55"/>
      <c r="BV73" s="55"/>
      <c r="BW73" s="55"/>
      <c r="BX73" s="55"/>
      <c r="BY73" s="55"/>
      <c r="BZ73" s="56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4"/>
      <c r="BM74" s="55"/>
      <c r="BN74" s="55"/>
      <c r="BO74" s="55"/>
      <c r="BP74" s="55"/>
      <c r="BQ74" s="55"/>
      <c r="BR74" s="55"/>
      <c r="BS74" s="55"/>
      <c r="BT74" s="55"/>
      <c r="BU74" s="55"/>
      <c r="BV74" s="55"/>
      <c r="BW74" s="55"/>
      <c r="BX74" s="55"/>
      <c r="BY74" s="55"/>
      <c r="BZ74" s="56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4"/>
      <c r="BM75" s="55"/>
      <c r="BN75" s="55"/>
      <c r="BO75" s="55"/>
      <c r="BP75" s="55"/>
      <c r="BQ75" s="55"/>
      <c r="BR75" s="55"/>
      <c r="BS75" s="55"/>
      <c r="BT75" s="55"/>
      <c r="BU75" s="55"/>
      <c r="BV75" s="55"/>
      <c r="BW75" s="55"/>
      <c r="BX75" s="55"/>
      <c r="BY75" s="55"/>
      <c r="BZ75" s="56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4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6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4"/>
      <c r="BM77" s="55"/>
      <c r="BN77" s="55"/>
      <c r="BO77" s="55"/>
      <c r="BP77" s="55"/>
      <c r="BQ77" s="55"/>
      <c r="BR77" s="55"/>
      <c r="BS77" s="55"/>
      <c r="BT77" s="55"/>
      <c r="BU77" s="55"/>
      <c r="BV77" s="55"/>
      <c r="BW77" s="55"/>
      <c r="BX77" s="55"/>
      <c r="BY77" s="55"/>
      <c r="BZ77" s="56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4"/>
      <c r="BM78" s="55"/>
      <c r="BN78" s="55"/>
      <c r="BO78" s="55"/>
      <c r="BP78" s="55"/>
      <c r="BQ78" s="55"/>
      <c r="BR78" s="55"/>
      <c r="BS78" s="55"/>
      <c r="BT78" s="55"/>
      <c r="BU78" s="55"/>
      <c r="BV78" s="55"/>
      <c r="BW78" s="55"/>
      <c r="BX78" s="55"/>
      <c r="BY78" s="55"/>
      <c r="BZ78" s="56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54"/>
      <c r="BM79" s="55"/>
      <c r="BN79" s="55"/>
      <c r="BO79" s="55"/>
      <c r="BP79" s="55"/>
      <c r="BQ79" s="55"/>
      <c r="BR79" s="55"/>
      <c r="BS79" s="55"/>
      <c r="BT79" s="55"/>
      <c r="BU79" s="55"/>
      <c r="BV79" s="55"/>
      <c r="BW79" s="55"/>
      <c r="BX79" s="55"/>
      <c r="BY79" s="55"/>
      <c r="BZ79" s="56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54"/>
      <c r="BM80" s="55"/>
      <c r="BN80" s="55"/>
      <c r="BO80" s="55"/>
      <c r="BP80" s="55"/>
      <c r="BQ80" s="55"/>
      <c r="BR80" s="55"/>
      <c r="BS80" s="55"/>
      <c r="BT80" s="55"/>
      <c r="BU80" s="55"/>
      <c r="BV80" s="55"/>
      <c r="BW80" s="55"/>
      <c r="BX80" s="55"/>
      <c r="BY80" s="55"/>
      <c r="BZ80" s="56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54"/>
      <c r="BM81" s="55"/>
      <c r="BN81" s="55"/>
      <c r="BO81" s="55"/>
      <c r="BP81" s="55"/>
      <c r="BQ81" s="55"/>
      <c r="BR81" s="55"/>
      <c r="BS81" s="55"/>
      <c r="BT81" s="55"/>
      <c r="BU81" s="55"/>
      <c r="BV81" s="55"/>
      <c r="BW81" s="55"/>
      <c r="BX81" s="55"/>
      <c r="BY81" s="55"/>
      <c r="BZ81" s="56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7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9"/>
    </row>
    <row r="83" spans="1:78" x14ac:dyDescent="0.15">
      <c r="C83" s="2" t="s">
        <v>30</v>
      </c>
    </row>
    <row r="84" spans="1:78" x14ac:dyDescent="0.15">
      <c r="C84" s="2"/>
    </row>
    <row r="85" spans="1:78" hidden="1" x14ac:dyDescent="0.15">
      <c r="B85" s="26" t="s">
        <v>31</v>
      </c>
      <c r="C85" s="26"/>
      <c r="D85" s="26"/>
      <c r="E85" s="26" t="s">
        <v>32</v>
      </c>
      <c r="F85" s="26" t="s">
        <v>33</v>
      </c>
      <c r="G85" s="26" t="s">
        <v>34</v>
      </c>
      <c r="H85" s="26" t="s">
        <v>35</v>
      </c>
      <c r="I85" s="26" t="s">
        <v>36</v>
      </c>
      <c r="J85" s="26" t="s">
        <v>37</v>
      </c>
      <c r="K85" s="26" t="s">
        <v>38</v>
      </c>
      <c r="L85" s="26" t="s">
        <v>39</v>
      </c>
      <c r="M85" s="26" t="s">
        <v>40</v>
      </c>
      <c r="N85" s="26" t="s">
        <v>41</v>
      </c>
      <c r="O85" s="26" t="s">
        <v>42</v>
      </c>
    </row>
    <row r="86" spans="1:78" hidden="1" x14ac:dyDescent="0.15">
      <c r="B86" s="26"/>
      <c r="C86" s="26"/>
      <c r="D86" s="26"/>
      <c r="E86" s="26" t="str">
        <f>データ!AI6</f>
        <v/>
      </c>
      <c r="F86" s="26" t="s">
        <v>43</v>
      </c>
      <c r="G86" s="26" t="s">
        <v>43</v>
      </c>
      <c r="H86" s="26" t="str">
        <f>データ!BP6</f>
        <v>【682.51】</v>
      </c>
      <c r="I86" s="26" t="str">
        <f>データ!CA6</f>
        <v>【100.34】</v>
      </c>
      <c r="J86" s="26" t="str">
        <f>データ!CL6</f>
        <v>【136.15】</v>
      </c>
      <c r="K86" s="26" t="str">
        <f>データ!CW6</f>
        <v>【59.64】</v>
      </c>
      <c r="L86" s="26" t="str">
        <f>データ!DH6</f>
        <v>【95.35】</v>
      </c>
      <c r="M86" s="26" t="s">
        <v>44</v>
      </c>
      <c r="N86" s="26" t="s">
        <v>44</v>
      </c>
      <c r="O86" s="26" t="str">
        <f>データ!EO6</f>
        <v>【0.22】</v>
      </c>
    </row>
  </sheetData>
  <sheetProtection algorithmName="SHA-512" hashValue="dKPj3xeXn6gKS0JKrFq2YznJdSA4RPKIV3qmXmK/FyefRH/yUtKNoEEPd1vgRZ+wq5xgk2ou2ltH1vK+3qWUaA==" saltValue="iopfoJmOjaYPDF6I1Cks0Q==" spinCount="100000" sheet="1" objects="1" scenarios="1" formatCells="0" formatColumns="0" formatRows="0"/>
  <mergeCells count="46">
    <mergeCell ref="BL47:BZ63"/>
    <mergeCell ref="B60:BJ61"/>
    <mergeCell ref="BL64:BZ65"/>
    <mergeCell ref="BL66:BZ82"/>
    <mergeCell ref="BL10:BM10"/>
    <mergeCell ref="BL11:BZ13"/>
    <mergeCell ref="B14:BJ15"/>
    <mergeCell ref="BL14:BZ15"/>
    <mergeCell ref="BL16:BZ44"/>
    <mergeCell ref="BL45:BZ46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 x14ac:dyDescent="0.15">
      <c r="A2" s="28" t="s">
        <v>46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 x14ac:dyDescent="0.15">
      <c r="A3" s="28" t="s">
        <v>47</v>
      </c>
      <c r="B3" s="29" t="s">
        <v>48</v>
      </c>
      <c r="C3" s="29" t="s">
        <v>49</v>
      </c>
      <c r="D3" s="29" t="s">
        <v>50</v>
      </c>
      <c r="E3" s="29" t="s">
        <v>51</v>
      </c>
      <c r="F3" s="29" t="s">
        <v>52</v>
      </c>
      <c r="G3" s="29" t="s">
        <v>53</v>
      </c>
      <c r="H3" s="77" t="s">
        <v>54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55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56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 x14ac:dyDescent="0.15">
      <c r="A4" s="28" t="s">
        <v>57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58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59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60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61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62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63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64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65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66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67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68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 x14ac:dyDescent="0.15">
      <c r="A5" s="28" t="s">
        <v>69</v>
      </c>
      <c r="B5" s="31"/>
      <c r="C5" s="31"/>
      <c r="D5" s="31"/>
      <c r="E5" s="31"/>
      <c r="F5" s="31"/>
      <c r="G5" s="31"/>
      <c r="H5" s="32" t="s">
        <v>70</v>
      </c>
      <c r="I5" s="32" t="s">
        <v>71</v>
      </c>
      <c r="J5" s="32" t="s">
        <v>72</v>
      </c>
      <c r="K5" s="32" t="s">
        <v>73</v>
      </c>
      <c r="L5" s="32" t="s">
        <v>74</v>
      </c>
      <c r="M5" s="32" t="s">
        <v>5</v>
      </c>
      <c r="N5" s="32" t="s">
        <v>75</v>
      </c>
      <c r="O5" s="32" t="s">
        <v>76</v>
      </c>
      <c r="P5" s="32" t="s">
        <v>77</v>
      </c>
      <c r="Q5" s="32" t="s">
        <v>78</v>
      </c>
      <c r="R5" s="32" t="s">
        <v>79</v>
      </c>
      <c r="S5" s="32" t="s">
        <v>80</v>
      </c>
      <c r="T5" s="32" t="s">
        <v>81</v>
      </c>
      <c r="U5" s="32" t="s">
        <v>82</v>
      </c>
      <c r="V5" s="32" t="s">
        <v>83</v>
      </c>
      <c r="W5" s="32" t="s">
        <v>84</v>
      </c>
      <c r="X5" s="32" t="s">
        <v>85</v>
      </c>
      <c r="Y5" s="32" t="s">
        <v>86</v>
      </c>
      <c r="Z5" s="32" t="s">
        <v>87</v>
      </c>
      <c r="AA5" s="32" t="s">
        <v>88</v>
      </c>
      <c r="AB5" s="32" t="s">
        <v>89</v>
      </c>
      <c r="AC5" s="32" t="s">
        <v>90</v>
      </c>
      <c r="AD5" s="32" t="s">
        <v>91</v>
      </c>
      <c r="AE5" s="32" t="s">
        <v>92</v>
      </c>
      <c r="AF5" s="32" t="s">
        <v>93</v>
      </c>
      <c r="AG5" s="32" t="s">
        <v>94</v>
      </c>
      <c r="AH5" s="32" t="s">
        <v>95</v>
      </c>
      <c r="AI5" s="32" t="s">
        <v>31</v>
      </c>
      <c r="AJ5" s="32" t="s">
        <v>86</v>
      </c>
      <c r="AK5" s="32" t="s">
        <v>87</v>
      </c>
      <c r="AL5" s="32" t="s">
        <v>88</v>
      </c>
      <c r="AM5" s="32" t="s">
        <v>89</v>
      </c>
      <c r="AN5" s="32" t="s">
        <v>90</v>
      </c>
      <c r="AO5" s="32" t="s">
        <v>91</v>
      </c>
      <c r="AP5" s="32" t="s">
        <v>92</v>
      </c>
      <c r="AQ5" s="32" t="s">
        <v>93</v>
      </c>
      <c r="AR5" s="32" t="s">
        <v>94</v>
      </c>
      <c r="AS5" s="32" t="s">
        <v>95</v>
      </c>
      <c r="AT5" s="32" t="s">
        <v>96</v>
      </c>
      <c r="AU5" s="32" t="s">
        <v>86</v>
      </c>
      <c r="AV5" s="32" t="s">
        <v>87</v>
      </c>
      <c r="AW5" s="32" t="s">
        <v>88</v>
      </c>
      <c r="AX5" s="32" t="s">
        <v>89</v>
      </c>
      <c r="AY5" s="32" t="s">
        <v>90</v>
      </c>
      <c r="AZ5" s="32" t="s">
        <v>91</v>
      </c>
      <c r="BA5" s="32" t="s">
        <v>92</v>
      </c>
      <c r="BB5" s="32" t="s">
        <v>93</v>
      </c>
      <c r="BC5" s="32" t="s">
        <v>94</v>
      </c>
      <c r="BD5" s="32" t="s">
        <v>95</v>
      </c>
      <c r="BE5" s="32" t="s">
        <v>96</v>
      </c>
      <c r="BF5" s="32" t="s">
        <v>86</v>
      </c>
      <c r="BG5" s="32" t="s">
        <v>87</v>
      </c>
      <c r="BH5" s="32" t="s">
        <v>88</v>
      </c>
      <c r="BI5" s="32" t="s">
        <v>89</v>
      </c>
      <c r="BJ5" s="32" t="s">
        <v>90</v>
      </c>
      <c r="BK5" s="32" t="s">
        <v>91</v>
      </c>
      <c r="BL5" s="32" t="s">
        <v>92</v>
      </c>
      <c r="BM5" s="32" t="s">
        <v>93</v>
      </c>
      <c r="BN5" s="32" t="s">
        <v>94</v>
      </c>
      <c r="BO5" s="32" t="s">
        <v>95</v>
      </c>
      <c r="BP5" s="32" t="s">
        <v>96</v>
      </c>
      <c r="BQ5" s="32" t="s">
        <v>86</v>
      </c>
      <c r="BR5" s="32" t="s">
        <v>87</v>
      </c>
      <c r="BS5" s="32" t="s">
        <v>88</v>
      </c>
      <c r="BT5" s="32" t="s">
        <v>89</v>
      </c>
      <c r="BU5" s="32" t="s">
        <v>90</v>
      </c>
      <c r="BV5" s="32" t="s">
        <v>91</v>
      </c>
      <c r="BW5" s="32" t="s">
        <v>92</v>
      </c>
      <c r="BX5" s="32" t="s">
        <v>93</v>
      </c>
      <c r="BY5" s="32" t="s">
        <v>94</v>
      </c>
      <c r="BZ5" s="32" t="s">
        <v>95</v>
      </c>
      <c r="CA5" s="32" t="s">
        <v>96</v>
      </c>
      <c r="CB5" s="32" t="s">
        <v>86</v>
      </c>
      <c r="CC5" s="32" t="s">
        <v>87</v>
      </c>
      <c r="CD5" s="32" t="s">
        <v>88</v>
      </c>
      <c r="CE5" s="32" t="s">
        <v>89</v>
      </c>
      <c r="CF5" s="32" t="s">
        <v>90</v>
      </c>
      <c r="CG5" s="32" t="s">
        <v>91</v>
      </c>
      <c r="CH5" s="32" t="s">
        <v>92</v>
      </c>
      <c r="CI5" s="32" t="s">
        <v>93</v>
      </c>
      <c r="CJ5" s="32" t="s">
        <v>94</v>
      </c>
      <c r="CK5" s="32" t="s">
        <v>95</v>
      </c>
      <c r="CL5" s="32" t="s">
        <v>96</v>
      </c>
      <c r="CM5" s="32" t="s">
        <v>86</v>
      </c>
      <c r="CN5" s="32" t="s">
        <v>87</v>
      </c>
      <c r="CO5" s="32" t="s">
        <v>88</v>
      </c>
      <c r="CP5" s="32" t="s">
        <v>89</v>
      </c>
      <c r="CQ5" s="32" t="s">
        <v>90</v>
      </c>
      <c r="CR5" s="32" t="s">
        <v>91</v>
      </c>
      <c r="CS5" s="32" t="s">
        <v>92</v>
      </c>
      <c r="CT5" s="32" t="s">
        <v>93</v>
      </c>
      <c r="CU5" s="32" t="s">
        <v>94</v>
      </c>
      <c r="CV5" s="32" t="s">
        <v>95</v>
      </c>
      <c r="CW5" s="32" t="s">
        <v>96</v>
      </c>
      <c r="CX5" s="32" t="s">
        <v>86</v>
      </c>
      <c r="CY5" s="32" t="s">
        <v>87</v>
      </c>
      <c r="CZ5" s="32" t="s">
        <v>88</v>
      </c>
      <c r="DA5" s="32" t="s">
        <v>89</v>
      </c>
      <c r="DB5" s="32" t="s">
        <v>90</v>
      </c>
      <c r="DC5" s="32" t="s">
        <v>91</v>
      </c>
      <c r="DD5" s="32" t="s">
        <v>92</v>
      </c>
      <c r="DE5" s="32" t="s">
        <v>93</v>
      </c>
      <c r="DF5" s="32" t="s">
        <v>94</v>
      </c>
      <c r="DG5" s="32" t="s">
        <v>95</v>
      </c>
      <c r="DH5" s="32" t="s">
        <v>96</v>
      </c>
      <c r="DI5" s="32" t="s">
        <v>86</v>
      </c>
      <c r="DJ5" s="32" t="s">
        <v>87</v>
      </c>
      <c r="DK5" s="32" t="s">
        <v>88</v>
      </c>
      <c r="DL5" s="32" t="s">
        <v>89</v>
      </c>
      <c r="DM5" s="32" t="s">
        <v>90</v>
      </c>
      <c r="DN5" s="32" t="s">
        <v>91</v>
      </c>
      <c r="DO5" s="32" t="s">
        <v>92</v>
      </c>
      <c r="DP5" s="32" t="s">
        <v>93</v>
      </c>
      <c r="DQ5" s="32" t="s">
        <v>94</v>
      </c>
      <c r="DR5" s="32" t="s">
        <v>95</v>
      </c>
      <c r="DS5" s="32" t="s">
        <v>96</v>
      </c>
      <c r="DT5" s="32" t="s">
        <v>86</v>
      </c>
      <c r="DU5" s="32" t="s">
        <v>87</v>
      </c>
      <c r="DV5" s="32" t="s">
        <v>88</v>
      </c>
      <c r="DW5" s="32" t="s">
        <v>89</v>
      </c>
      <c r="DX5" s="32" t="s">
        <v>90</v>
      </c>
      <c r="DY5" s="32" t="s">
        <v>91</v>
      </c>
      <c r="DZ5" s="32" t="s">
        <v>92</v>
      </c>
      <c r="EA5" s="32" t="s">
        <v>93</v>
      </c>
      <c r="EB5" s="32" t="s">
        <v>94</v>
      </c>
      <c r="EC5" s="32" t="s">
        <v>95</v>
      </c>
      <c r="ED5" s="32" t="s">
        <v>96</v>
      </c>
      <c r="EE5" s="32" t="s">
        <v>86</v>
      </c>
      <c r="EF5" s="32" t="s">
        <v>87</v>
      </c>
      <c r="EG5" s="32" t="s">
        <v>88</v>
      </c>
      <c r="EH5" s="32" t="s">
        <v>89</v>
      </c>
      <c r="EI5" s="32" t="s">
        <v>90</v>
      </c>
      <c r="EJ5" s="32" t="s">
        <v>91</v>
      </c>
      <c r="EK5" s="32" t="s">
        <v>92</v>
      </c>
      <c r="EL5" s="32" t="s">
        <v>93</v>
      </c>
      <c r="EM5" s="32" t="s">
        <v>94</v>
      </c>
      <c r="EN5" s="32" t="s">
        <v>95</v>
      </c>
      <c r="EO5" s="32" t="s">
        <v>96</v>
      </c>
    </row>
    <row r="6" spans="1:145" s="36" customFormat="1" x14ac:dyDescent="0.15">
      <c r="A6" s="28" t="s">
        <v>97</v>
      </c>
      <c r="B6" s="33">
        <f>B7</f>
        <v>2019</v>
      </c>
      <c r="C6" s="33">
        <f t="shared" ref="C6:X6" si="3">C7</f>
        <v>133035</v>
      </c>
      <c r="D6" s="33">
        <f t="shared" si="3"/>
        <v>47</v>
      </c>
      <c r="E6" s="33">
        <f t="shared" si="3"/>
        <v>17</v>
      </c>
      <c r="F6" s="33">
        <f t="shared" si="3"/>
        <v>1</v>
      </c>
      <c r="G6" s="33">
        <f t="shared" si="3"/>
        <v>0</v>
      </c>
      <c r="H6" s="33" t="str">
        <f t="shared" si="3"/>
        <v>東京都　瑞穂町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公共下水道</v>
      </c>
      <c r="L6" s="33" t="str">
        <f t="shared" si="3"/>
        <v>Bd1</v>
      </c>
      <c r="M6" s="33" t="str">
        <f t="shared" si="3"/>
        <v>非設置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98.12</v>
      </c>
      <c r="Q6" s="34">
        <f t="shared" si="3"/>
        <v>81.56</v>
      </c>
      <c r="R6" s="34">
        <f t="shared" si="3"/>
        <v>1600</v>
      </c>
      <c r="S6" s="34">
        <f t="shared" si="3"/>
        <v>32824</v>
      </c>
      <c r="T6" s="34">
        <f t="shared" si="3"/>
        <v>16.850000000000001</v>
      </c>
      <c r="U6" s="34">
        <f t="shared" si="3"/>
        <v>1948.01</v>
      </c>
      <c r="V6" s="34">
        <f t="shared" si="3"/>
        <v>32078</v>
      </c>
      <c r="W6" s="34">
        <f t="shared" si="3"/>
        <v>7.95</v>
      </c>
      <c r="X6" s="34">
        <f t="shared" si="3"/>
        <v>4034.97</v>
      </c>
      <c r="Y6" s="35">
        <f>IF(Y7="",NA(),Y7)</f>
        <v>104.61</v>
      </c>
      <c r="Z6" s="35">
        <f t="shared" ref="Z6:AH6" si="4">IF(Z7="",NA(),Z7)</f>
        <v>100.78</v>
      </c>
      <c r="AA6" s="35">
        <f t="shared" si="4"/>
        <v>102.24</v>
      </c>
      <c r="AB6" s="35">
        <f t="shared" si="4"/>
        <v>105.43</v>
      </c>
      <c r="AC6" s="35">
        <f t="shared" si="4"/>
        <v>123.81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204.88</v>
      </c>
      <c r="BG6" s="35">
        <f t="shared" ref="BG6:BO6" si="7">IF(BG7="",NA(),BG7)</f>
        <v>168.73</v>
      </c>
      <c r="BH6" s="35">
        <f t="shared" si="7"/>
        <v>215.61</v>
      </c>
      <c r="BI6" s="35">
        <f t="shared" si="7"/>
        <v>220.27</v>
      </c>
      <c r="BJ6" s="35">
        <f t="shared" si="7"/>
        <v>255.55</v>
      </c>
      <c r="BK6" s="35">
        <f t="shared" si="7"/>
        <v>848.31</v>
      </c>
      <c r="BL6" s="35">
        <f t="shared" si="7"/>
        <v>774.99</v>
      </c>
      <c r="BM6" s="35">
        <f t="shared" si="7"/>
        <v>799.41</v>
      </c>
      <c r="BN6" s="35">
        <f t="shared" si="7"/>
        <v>820.36</v>
      </c>
      <c r="BO6" s="35">
        <f t="shared" si="7"/>
        <v>847.44</v>
      </c>
      <c r="BP6" s="34" t="str">
        <f>IF(BP7="","",IF(BP7="-","【-】","【"&amp;SUBSTITUTE(TEXT(BP7,"#,##0.00"),"-","△")&amp;"】"))</f>
        <v>【682.51】</v>
      </c>
      <c r="BQ6" s="35">
        <f>IF(BQ7="",NA(),BQ7)</f>
        <v>113.2</v>
      </c>
      <c r="BR6" s="35">
        <f t="shared" ref="BR6:BZ6" si="8">IF(BR7="",NA(),BR7)</f>
        <v>99.85</v>
      </c>
      <c r="BS6" s="35">
        <f t="shared" si="8"/>
        <v>102.65</v>
      </c>
      <c r="BT6" s="35">
        <f t="shared" si="8"/>
        <v>104.92</v>
      </c>
      <c r="BU6" s="35">
        <f t="shared" si="8"/>
        <v>115.98</v>
      </c>
      <c r="BV6" s="35">
        <f t="shared" si="8"/>
        <v>94.38</v>
      </c>
      <c r="BW6" s="35">
        <f t="shared" si="8"/>
        <v>96.57</v>
      </c>
      <c r="BX6" s="35">
        <f t="shared" si="8"/>
        <v>96.54</v>
      </c>
      <c r="BY6" s="35">
        <f t="shared" si="8"/>
        <v>95.4</v>
      </c>
      <c r="BZ6" s="35">
        <f t="shared" si="8"/>
        <v>94.69</v>
      </c>
      <c r="CA6" s="34" t="str">
        <f>IF(CA7="","",IF(CA7="-","【-】","【"&amp;SUBSTITUTE(TEXT(CA7,"#,##0.00"),"-","△")&amp;"】"))</f>
        <v>【100.34】</v>
      </c>
      <c r="CB6" s="35">
        <f>IF(CB7="",NA(),CB7)</f>
        <v>109.96</v>
      </c>
      <c r="CC6" s="35">
        <f t="shared" ref="CC6:CK6" si="9">IF(CC7="",NA(),CC7)</f>
        <v>126.58</v>
      </c>
      <c r="CD6" s="35">
        <f t="shared" si="9"/>
        <v>120.91</v>
      </c>
      <c r="CE6" s="35">
        <f t="shared" si="9"/>
        <v>118.15</v>
      </c>
      <c r="CF6" s="35">
        <f t="shared" si="9"/>
        <v>100.18</v>
      </c>
      <c r="CG6" s="35">
        <f t="shared" si="9"/>
        <v>165.45</v>
      </c>
      <c r="CH6" s="35">
        <f t="shared" si="9"/>
        <v>161.54</v>
      </c>
      <c r="CI6" s="35">
        <f t="shared" si="9"/>
        <v>162.81</v>
      </c>
      <c r="CJ6" s="35">
        <f t="shared" si="9"/>
        <v>163.19999999999999</v>
      </c>
      <c r="CK6" s="35">
        <f t="shared" si="9"/>
        <v>159.78</v>
      </c>
      <c r="CL6" s="34" t="str">
        <f>IF(CL7="","",IF(CL7="-","【-】","【"&amp;SUBSTITUTE(TEXT(CL7,"#,##0.00"),"-","△")&amp;"】"))</f>
        <v>【136.15】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65.62</v>
      </c>
      <c r="CS6" s="35">
        <f t="shared" si="10"/>
        <v>64.67</v>
      </c>
      <c r="CT6" s="35">
        <f t="shared" si="10"/>
        <v>64.959999999999994</v>
      </c>
      <c r="CU6" s="35">
        <f t="shared" si="10"/>
        <v>65.040000000000006</v>
      </c>
      <c r="CV6" s="35">
        <f t="shared" si="10"/>
        <v>68.31</v>
      </c>
      <c r="CW6" s="34" t="str">
        <f>IF(CW7="","",IF(CW7="-","【-】","【"&amp;SUBSTITUTE(TEXT(CW7,"#,##0.00"),"-","△")&amp;"】"))</f>
        <v>【59.64】</v>
      </c>
      <c r="CX6" s="35">
        <f>IF(CX7="",NA(),CX7)</f>
        <v>97.79</v>
      </c>
      <c r="CY6" s="35">
        <f t="shared" ref="CY6:DG6" si="11">IF(CY7="",NA(),CY7)</f>
        <v>97.92</v>
      </c>
      <c r="CZ6" s="35">
        <f t="shared" si="11"/>
        <v>98.03</v>
      </c>
      <c r="DA6" s="35">
        <f t="shared" si="11"/>
        <v>98.14</v>
      </c>
      <c r="DB6" s="35">
        <f t="shared" si="11"/>
        <v>98.39</v>
      </c>
      <c r="DC6" s="35">
        <f t="shared" si="11"/>
        <v>91.44</v>
      </c>
      <c r="DD6" s="35">
        <f t="shared" si="11"/>
        <v>91.76</v>
      </c>
      <c r="DE6" s="35">
        <f t="shared" si="11"/>
        <v>92.3</v>
      </c>
      <c r="DF6" s="35">
        <f t="shared" si="11"/>
        <v>92.55</v>
      </c>
      <c r="DG6" s="35">
        <f t="shared" si="11"/>
        <v>92.62</v>
      </c>
      <c r="DH6" s="34" t="str">
        <f>IF(DH7="","",IF(DH7="-","【-】","【"&amp;SUBSTITUTE(TEXT(DH7,"#,##0.00"),"-","△")&amp;"】"))</f>
        <v>【95.35】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5">
        <f>IF(EE7="",NA(),EE7)</f>
        <v>0.09</v>
      </c>
      <c r="EF6" s="34">
        <f t="shared" ref="EF6:EN6" si="14">IF(EF7="",NA(),EF7)</f>
        <v>0</v>
      </c>
      <c r="EG6" s="35">
        <f t="shared" si="14"/>
        <v>7.0000000000000007E-2</v>
      </c>
      <c r="EH6" s="34">
        <f t="shared" si="14"/>
        <v>0</v>
      </c>
      <c r="EI6" s="34">
        <f t="shared" si="14"/>
        <v>0</v>
      </c>
      <c r="EJ6" s="35">
        <f t="shared" si="14"/>
        <v>0.27</v>
      </c>
      <c r="EK6" s="35">
        <f t="shared" si="14"/>
        <v>0.17</v>
      </c>
      <c r="EL6" s="35">
        <f t="shared" si="14"/>
        <v>0.13</v>
      </c>
      <c r="EM6" s="35">
        <f t="shared" si="14"/>
        <v>0.1</v>
      </c>
      <c r="EN6" s="35">
        <f t="shared" si="14"/>
        <v>0.09</v>
      </c>
      <c r="EO6" s="34" t="str">
        <f>IF(EO7="","",IF(EO7="-","【-】","【"&amp;SUBSTITUTE(TEXT(EO7,"#,##0.00"),"-","△")&amp;"】"))</f>
        <v>【0.22】</v>
      </c>
    </row>
    <row r="7" spans="1:145" s="36" customFormat="1" x14ac:dyDescent="0.15">
      <c r="A7" s="28"/>
      <c r="B7" s="37">
        <v>2019</v>
      </c>
      <c r="C7" s="37">
        <v>133035</v>
      </c>
      <c r="D7" s="37">
        <v>47</v>
      </c>
      <c r="E7" s="37">
        <v>17</v>
      </c>
      <c r="F7" s="37">
        <v>1</v>
      </c>
      <c r="G7" s="37">
        <v>0</v>
      </c>
      <c r="H7" s="37" t="s">
        <v>98</v>
      </c>
      <c r="I7" s="37" t="s">
        <v>99</v>
      </c>
      <c r="J7" s="37" t="s">
        <v>100</v>
      </c>
      <c r="K7" s="37" t="s">
        <v>101</v>
      </c>
      <c r="L7" s="37" t="s">
        <v>102</v>
      </c>
      <c r="M7" s="37" t="s">
        <v>103</v>
      </c>
      <c r="N7" s="38" t="s">
        <v>104</v>
      </c>
      <c r="O7" s="38" t="s">
        <v>105</v>
      </c>
      <c r="P7" s="38">
        <v>98.12</v>
      </c>
      <c r="Q7" s="38">
        <v>81.56</v>
      </c>
      <c r="R7" s="38">
        <v>1600</v>
      </c>
      <c r="S7" s="38">
        <v>32824</v>
      </c>
      <c r="T7" s="38">
        <v>16.850000000000001</v>
      </c>
      <c r="U7" s="38">
        <v>1948.01</v>
      </c>
      <c r="V7" s="38">
        <v>32078</v>
      </c>
      <c r="W7" s="38">
        <v>7.95</v>
      </c>
      <c r="X7" s="38">
        <v>4034.97</v>
      </c>
      <c r="Y7" s="38">
        <v>104.61</v>
      </c>
      <c r="Z7" s="38">
        <v>100.78</v>
      </c>
      <c r="AA7" s="38">
        <v>102.24</v>
      </c>
      <c r="AB7" s="38">
        <v>105.43</v>
      </c>
      <c r="AC7" s="38">
        <v>123.81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204.88</v>
      </c>
      <c r="BG7" s="38">
        <v>168.73</v>
      </c>
      <c r="BH7" s="38">
        <v>215.61</v>
      </c>
      <c r="BI7" s="38">
        <v>220.27</v>
      </c>
      <c r="BJ7" s="38">
        <v>255.55</v>
      </c>
      <c r="BK7" s="38">
        <v>848.31</v>
      </c>
      <c r="BL7" s="38">
        <v>774.99</v>
      </c>
      <c r="BM7" s="38">
        <v>799.41</v>
      </c>
      <c r="BN7" s="38">
        <v>820.36</v>
      </c>
      <c r="BO7" s="38">
        <v>847.44</v>
      </c>
      <c r="BP7" s="38">
        <v>682.51</v>
      </c>
      <c r="BQ7" s="38">
        <v>113.2</v>
      </c>
      <c r="BR7" s="38">
        <v>99.85</v>
      </c>
      <c r="BS7" s="38">
        <v>102.65</v>
      </c>
      <c r="BT7" s="38">
        <v>104.92</v>
      </c>
      <c r="BU7" s="38">
        <v>115.98</v>
      </c>
      <c r="BV7" s="38">
        <v>94.38</v>
      </c>
      <c r="BW7" s="38">
        <v>96.57</v>
      </c>
      <c r="BX7" s="38">
        <v>96.54</v>
      </c>
      <c r="BY7" s="38">
        <v>95.4</v>
      </c>
      <c r="BZ7" s="38">
        <v>94.69</v>
      </c>
      <c r="CA7" s="38">
        <v>100.34</v>
      </c>
      <c r="CB7" s="38">
        <v>109.96</v>
      </c>
      <c r="CC7" s="38">
        <v>126.58</v>
      </c>
      <c r="CD7" s="38">
        <v>120.91</v>
      </c>
      <c r="CE7" s="38">
        <v>118.15</v>
      </c>
      <c r="CF7" s="38">
        <v>100.18</v>
      </c>
      <c r="CG7" s="38">
        <v>165.45</v>
      </c>
      <c r="CH7" s="38">
        <v>161.54</v>
      </c>
      <c r="CI7" s="38">
        <v>162.81</v>
      </c>
      <c r="CJ7" s="38">
        <v>163.19999999999999</v>
      </c>
      <c r="CK7" s="38">
        <v>159.78</v>
      </c>
      <c r="CL7" s="38">
        <v>136.15</v>
      </c>
      <c r="CM7" s="38" t="s">
        <v>104</v>
      </c>
      <c r="CN7" s="38" t="s">
        <v>104</v>
      </c>
      <c r="CO7" s="38" t="s">
        <v>104</v>
      </c>
      <c r="CP7" s="38" t="s">
        <v>104</v>
      </c>
      <c r="CQ7" s="38" t="s">
        <v>104</v>
      </c>
      <c r="CR7" s="38">
        <v>65.62</v>
      </c>
      <c r="CS7" s="38">
        <v>64.67</v>
      </c>
      <c r="CT7" s="38">
        <v>64.959999999999994</v>
      </c>
      <c r="CU7" s="38">
        <v>65.040000000000006</v>
      </c>
      <c r="CV7" s="38">
        <v>68.31</v>
      </c>
      <c r="CW7" s="38">
        <v>59.64</v>
      </c>
      <c r="CX7" s="38">
        <v>97.79</v>
      </c>
      <c r="CY7" s="38">
        <v>97.92</v>
      </c>
      <c r="CZ7" s="38">
        <v>98.03</v>
      </c>
      <c r="DA7" s="38">
        <v>98.14</v>
      </c>
      <c r="DB7" s="38">
        <v>98.39</v>
      </c>
      <c r="DC7" s="38">
        <v>91.44</v>
      </c>
      <c r="DD7" s="38">
        <v>91.76</v>
      </c>
      <c r="DE7" s="38">
        <v>92.3</v>
      </c>
      <c r="DF7" s="38">
        <v>92.55</v>
      </c>
      <c r="DG7" s="38">
        <v>92.62</v>
      </c>
      <c r="DH7" s="38">
        <v>95.35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0.09</v>
      </c>
      <c r="EF7" s="38">
        <v>0</v>
      </c>
      <c r="EG7" s="38">
        <v>7.0000000000000007E-2</v>
      </c>
      <c r="EH7" s="38">
        <v>0</v>
      </c>
      <c r="EI7" s="38">
        <v>0</v>
      </c>
      <c r="EJ7" s="38">
        <v>0.27</v>
      </c>
      <c r="EK7" s="38">
        <v>0.17</v>
      </c>
      <c r="EL7" s="38">
        <v>0.13</v>
      </c>
      <c r="EM7" s="38">
        <v>0.1</v>
      </c>
      <c r="EN7" s="38">
        <v>0.09</v>
      </c>
      <c r="EO7" s="38">
        <v>0.22</v>
      </c>
    </row>
    <row r="8" spans="1:145" x14ac:dyDescent="0.1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 x14ac:dyDescent="0.15">
      <c r="A9" s="40"/>
      <c r="B9" s="40" t="s">
        <v>106</v>
      </c>
      <c r="C9" s="40" t="s">
        <v>107</v>
      </c>
      <c r="D9" s="40" t="s">
        <v>108</v>
      </c>
      <c r="E9" s="40" t="s">
        <v>109</v>
      </c>
      <c r="F9" s="40" t="s">
        <v>110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 x14ac:dyDescent="0.15">
      <c r="A10" s="40" t="s">
        <v>48</v>
      </c>
      <c r="B10" s="41">
        <f t="shared" ref="B10:E10" si="15">DATEVALUE($B7+12-B11&amp;"/1/"&amp;B12)</f>
        <v>46388</v>
      </c>
      <c r="C10" s="41">
        <f t="shared" si="15"/>
        <v>46753</v>
      </c>
      <c r="D10" s="41">
        <f t="shared" si="15"/>
        <v>47119</v>
      </c>
      <c r="E10" s="41">
        <f t="shared" si="15"/>
        <v>47484</v>
      </c>
      <c r="F10" s="42">
        <f>DATEVALUE($B7+12-F11&amp;"/1/"&amp;F12)</f>
        <v>47849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113</v>
      </c>
      <c r="F13" t="s">
        <v>115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toshikei</cp:lastModifiedBy>
  <cp:lastPrinted>2021-01-21T02:18:30Z</cp:lastPrinted>
  <dcterms:created xsi:type="dcterms:W3CDTF">2020-12-04T02:45:32Z</dcterms:created>
  <dcterms:modified xsi:type="dcterms:W3CDTF">2021-03-05T03:36:15Z</dcterms:modified>
</cp:coreProperties>
</file>